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240" yWindow="135" windowWidth="15600" windowHeight="8595" activeTab="2"/>
  </bookViews>
  <sheets>
    <sheet name="Emissions" sheetId="1" r:id="rId1"/>
    <sheet name="Plants " sheetId="4" r:id="rId2"/>
    <sheet name="Fuel World Statistics" sheetId="2" r:id="rId3"/>
  </sheets>
  <externalReferences>
    <externalReference r:id="rId4"/>
  </externalReferences>
  <definedNames>
    <definedName name="Automation_of_Dispatch">#REF!</definedName>
    <definedName name="Automation_of_Existing_CHS">#REF!</definedName>
    <definedName name="Balancing_valves">#REF!</definedName>
    <definedName name="Boilers">#REF!</definedName>
    <definedName name="De_ironing_plant">#REF!</definedName>
    <definedName name="Decommissioning_of_CHS">#REF!</definedName>
    <definedName name="Dependent___CHS2">#REF!</definedName>
    <definedName name="DHW_Pipelines_in_Substation_Connections">#REF!</definedName>
    <definedName name="DHW_Pipelines_in_Transmission_Network">#REF!</definedName>
    <definedName name="District_heating_pipelines__above_ground">#REF!</definedName>
    <definedName name="District_heating_pipelines__underground">#REF!</definedName>
    <definedName name="Frequency_Controlled_Drive__number">#REF!</definedName>
    <definedName name="Heat__DHW_and_Cold_Water_meters_for_boilers">#REF!</definedName>
    <definedName name="Heat__DHW_and_Cold_Water_meters_for_CSS">#REF!</definedName>
    <definedName name="Heat__DHW_and_Cold_Water_meters_for_IHS">#REF!</definedName>
    <definedName name="Independent___CHS1">#REF!</definedName>
    <definedName name="Individual_Substations">#REF!</definedName>
    <definedName name="_xlnm.Print_Area" localSheetId="0">Emissions!$A$1:$O$32</definedName>
    <definedName name="_xlnm.Print_Titles" localSheetId="0">Emissions!$A:$B</definedName>
    <definedName name="Start">#REF!</definedName>
    <definedName name="Substations">#REF!</definedName>
    <definedName name="Thermal_Insulation_of_Pipes__DN300">#REF!</definedName>
    <definedName name="Thermal_Insulation_of_Pipes__DN3002">'[1]004 Econ anal'!$A$138</definedName>
    <definedName name="Tranmsission_and_Distribution">#REF!</definedName>
    <definedName name="Valves_and_Compensators_for_Networks">#REF!</definedName>
  </definedNames>
  <calcPr calcId="125725"/>
</workbook>
</file>

<file path=xl/calcChain.xml><?xml version="1.0" encoding="utf-8"?>
<calcChain xmlns="http://schemas.openxmlformats.org/spreadsheetml/2006/main">
  <c r="B21" i="2"/>
  <c r="B22"/>
  <c r="B23"/>
  <c r="B24"/>
  <c r="B25"/>
  <c r="B26"/>
  <c r="B27"/>
  <c r="B20"/>
  <c r="K8" i="1"/>
  <c r="L10"/>
  <c r="L13" s="1"/>
  <c r="L14" s="1"/>
  <c r="I7"/>
  <c r="I8" s="1"/>
  <c r="I10"/>
  <c r="D27"/>
  <c r="J27"/>
  <c r="J30" s="1"/>
  <c r="D19"/>
  <c r="J10"/>
  <c r="J13" s="1"/>
  <c r="J14" s="1"/>
  <c r="K10"/>
  <c r="M10"/>
  <c r="M13" s="1"/>
  <c r="M14" s="1"/>
  <c r="M27" s="1"/>
  <c r="N10"/>
  <c r="O10"/>
  <c r="H10"/>
  <c r="H13" s="1"/>
  <c r="H14" s="1"/>
  <c r="H27" s="1"/>
  <c r="H31" s="1"/>
  <c r="O8"/>
  <c r="N8"/>
  <c r="N13" s="1"/>
  <c r="N14" s="1"/>
  <c r="N27" s="1"/>
  <c r="N30" s="1"/>
  <c r="F10"/>
  <c r="F13" s="1"/>
  <c r="F14" s="1"/>
  <c r="F24" s="1"/>
  <c r="F25" s="1"/>
  <c r="G8"/>
  <c r="G13" s="1"/>
  <c r="G14" s="1"/>
  <c r="E22"/>
  <c r="E17"/>
  <c r="E19" s="1"/>
  <c r="E10"/>
  <c r="E13" s="1"/>
  <c r="E14" s="1"/>
  <c r="E27" s="1"/>
  <c r="A24"/>
  <c r="A25"/>
  <c r="A22"/>
  <c r="D8"/>
  <c r="D13" s="1"/>
  <c r="D14" s="1"/>
  <c r="C8"/>
  <c r="C13" s="1"/>
  <c r="C14" s="1"/>
  <c r="C24" s="1"/>
  <c r="C25" s="1"/>
  <c r="AD17" i="4"/>
  <c r="AD15"/>
  <c r="I22" i="2"/>
  <c r="J20"/>
  <c r="I21"/>
  <c r="I20"/>
  <c r="D21"/>
  <c r="D22"/>
  <c r="D23"/>
  <c r="D24"/>
  <c r="D25"/>
  <c r="D26"/>
  <c r="D27"/>
  <c r="D20"/>
  <c r="E28" i="1"/>
  <c r="C27" i="2"/>
  <c r="E12"/>
  <c r="F9" s="1"/>
  <c r="C12"/>
  <c r="D9" s="1"/>
  <c r="AD39" i="4"/>
  <c r="AD38"/>
  <c r="AD37"/>
  <c r="AD36"/>
  <c r="AD34"/>
  <c r="G19" i="1" l="1"/>
  <c r="G20" s="1"/>
  <c r="G27"/>
  <c r="G30" s="1"/>
  <c r="C19"/>
  <c r="D30"/>
  <c r="F27"/>
  <c r="F30" s="1"/>
  <c r="O13"/>
  <c r="O14" s="1"/>
  <c r="O27" s="1"/>
  <c r="O30" s="1"/>
  <c r="K13"/>
  <c r="K14" s="1"/>
  <c r="K27" s="1"/>
  <c r="K31" s="1"/>
  <c r="I13"/>
  <c r="I14" s="1"/>
  <c r="L19"/>
  <c r="L20" s="1"/>
  <c r="L27"/>
  <c r="L31" s="1"/>
  <c r="L24"/>
  <c r="L25" s="1"/>
  <c r="M19"/>
  <c r="M20" s="1"/>
  <c r="M24"/>
  <c r="M25" s="1"/>
  <c r="N24"/>
  <c r="N25" s="1"/>
  <c r="N19"/>
  <c r="N20" s="1"/>
  <c r="O19"/>
  <c r="O20" s="1"/>
  <c r="J24"/>
  <c r="J25" s="1"/>
  <c r="J19"/>
  <c r="J20" s="1"/>
  <c r="H19"/>
  <c r="H20" s="1"/>
  <c r="H24"/>
  <c r="H25" s="1"/>
  <c r="K24"/>
  <c r="K25" s="1"/>
  <c r="F19"/>
  <c r="F20" s="1"/>
  <c r="E20"/>
  <c r="G24"/>
  <c r="G25" s="1"/>
  <c r="E30"/>
  <c r="E24"/>
  <c r="E25" s="1"/>
  <c r="D20"/>
  <c r="D24"/>
  <c r="D25" s="1"/>
  <c r="C20"/>
  <c r="C27"/>
  <c r="C31" s="1"/>
  <c r="M30"/>
  <c r="F8" i="2"/>
  <c r="F11"/>
  <c r="F7"/>
  <c r="F12"/>
  <c r="F10"/>
  <c r="F6"/>
  <c r="F5"/>
  <c r="D11"/>
  <c r="D7"/>
  <c r="D12"/>
  <c r="D8"/>
  <c r="D10"/>
  <c r="D6"/>
  <c r="D5"/>
  <c r="O24" i="1" l="1"/>
  <c r="O25" s="1"/>
  <c r="K19"/>
  <c r="K20" s="1"/>
  <c r="I19"/>
  <c r="I20" s="1"/>
  <c r="I27"/>
  <c r="I31" s="1"/>
</calcChain>
</file>

<file path=xl/sharedStrings.xml><?xml version="1.0" encoding="utf-8"?>
<sst xmlns="http://schemas.openxmlformats.org/spreadsheetml/2006/main" count="163" uniqueCount="109">
  <si>
    <t>TJ</t>
  </si>
  <si>
    <t>g/MJ</t>
  </si>
  <si>
    <t>ton</t>
  </si>
  <si>
    <t>GWh</t>
  </si>
  <si>
    <t>MJ/m3</t>
  </si>
  <si>
    <t>MJ/kg</t>
  </si>
  <si>
    <t>Electricity</t>
  </si>
  <si>
    <t>DH</t>
  </si>
  <si>
    <t>Gas fuel</t>
  </si>
  <si>
    <t>Air</t>
  </si>
  <si>
    <t>Combined Cycle CHP</t>
  </si>
  <si>
    <t>b. Steam Cycle</t>
  </si>
  <si>
    <t>a. Gas Cycle</t>
  </si>
  <si>
    <t xml:space="preserve"> Flue gas</t>
  </si>
  <si>
    <t>Solid fuel</t>
  </si>
  <si>
    <t>Data</t>
  </si>
  <si>
    <t>Total</t>
  </si>
  <si>
    <t>Power to heat</t>
  </si>
  <si>
    <t>efficiency</t>
  </si>
  <si>
    <t>ratio</t>
  </si>
  <si>
    <t>Small</t>
  </si>
  <si>
    <t>Large</t>
  </si>
  <si>
    <t>900 GWh</t>
  </si>
  <si>
    <t>138,5 kt</t>
  </si>
  <si>
    <t>950 GWh</t>
  </si>
  <si>
    <t>100 M m3</t>
  </si>
  <si>
    <t>oil</t>
  </si>
  <si>
    <t>b cu m3</t>
  </si>
  <si>
    <t>350 GWh</t>
  </si>
  <si>
    <t>kt</t>
  </si>
  <si>
    <t>296 GWh</t>
  </si>
  <si>
    <t>200 GWh</t>
  </si>
  <si>
    <t>2a</t>
  </si>
  <si>
    <t>2b</t>
  </si>
  <si>
    <t>3a</t>
  </si>
  <si>
    <t>3b</t>
  </si>
  <si>
    <t>MW</t>
  </si>
  <si>
    <t>h</t>
  </si>
  <si>
    <t>Peak load duration time</t>
  </si>
  <si>
    <t>Heat capacity</t>
  </si>
  <si>
    <t>Heat production</t>
  </si>
  <si>
    <t>Electric capacity</t>
  </si>
  <si>
    <t>Gas boiler</t>
  </si>
  <si>
    <t>Coal boiler</t>
  </si>
  <si>
    <t>Electricity production</t>
  </si>
  <si>
    <t>Total efficiency</t>
  </si>
  <si>
    <t>Fuel energy</t>
  </si>
  <si>
    <t xml:space="preserve">CO2  </t>
  </si>
  <si>
    <t xml:space="preserve">   Coefficient</t>
  </si>
  <si>
    <t xml:space="preserve">   Unit</t>
  </si>
  <si>
    <t xml:space="preserve">   Emissions</t>
  </si>
  <si>
    <t xml:space="preserve">   Specific emissions</t>
  </si>
  <si>
    <t>SO2</t>
  </si>
  <si>
    <t xml:space="preserve">   Removal rate</t>
  </si>
  <si>
    <t>%</t>
  </si>
  <si>
    <t xml:space="preserve">   Lower heating value</t>
  </si>
  <si>
    <t xml:space="preserve">   Fuel consumption</t>
  </si>
  <si>
    <t>Coal power plant</t>
  </si>
  <si>
    <t>Peat power plant</t>
  </si>
  <si>
    <t>Oil boiler</t>
  </si>
  <si>
    <t>Exercise 1</t>
  </si>
  <si>
    <t>Share of fossil</t>
  </si>
  <si>
    <t xml:space="preserve"> ton</t>
  </si>
  <si>
    <t>Example</t>
  </si>
  <si>
    <t>k m3</t>
  </si>
  <si>
    <t>Main fuel</t>
  </si>
  <si>
    <t>Nat. gas</t>
  </si>
  <si>
    <t>Coal</t>
  </si>
  <si>
    <t xml:space="preserve">Coal </t>
  </si>
  <si>
    <t xml:space="preserve">Peat  </t>
  </si>
  <si>
    <t xml:space="preserve">Oil  </t>
  </si>
  <si>
    <t>Nat. Gas</t>
  </si>
  <si>
    <t>Oil</t>
  </si>
  <si>
    <t>Nat gas</t>
  </si>
  <si>
    <t>Peat</t>
  </si>
  <si>
    <t xml:space="preserve">Coal  </t>
  </si>
  <si>
    <t>Wood</t>
  </si>
  <si>
    <t>Coal CHP</t>
  </si>
  <si>
    <t>Gas turbine</t>
  </si>
  <si>
    <t>Gas turbine CHP</t>
  </si>
  <si>
    <t xml:space="preserve">Gas turbine </t>
  </si>
  <si>
    <t>Engine CHP</t>
  </si>
  <si>
    <t xml:space="preserve">Engine </t>
  </si>
  <si>
    <t>Bio CHP with peat support</t>
  </si>
  <si>
    <t>Supportive fuel (fossile)</t>
  </si>
  <si>
    <t>Fuel</t>
  </si>
  <si>
    <t xml:space="preserve">    20 MW</t>
  </si>
  <si>
    <t>DH 50 MW</t>
  </si>
  <si>
    <t>Piston engine</t>
  </si>
  <si>
    <t>DH= 0</t>
  </si>
  <si>
    <t>Eletricity</t>
  </si>
  <si>
    <t>No DH!</t>
  </si>
  <si>
    <t>Power plant</t>
  </si>
  <si>
    <t>CHP plants</t>
  </si>
  <si>
    <t>? K ton</t>
  </si>
  <si>
    <t>? GWh</t>
  </si>
  <si>
    <t>Solid fuel CHP</t>
  </si>
  <si>
    <t>Continent</t>
  </si>
  <si>
    <t>Liquid oils</t>
  </si>
  <si>
    <t>Africa</t>
  </si>
  <si>
    <t>Europe</t>
  </si>
  <si>
    <t>North America</t>
  </si>
  <si>
    <t>South America</t>
  </si>
  <si>
    <t>Asia</t>
  </si>
  <si>
    <t>Oceania</t>
  </si>
  <si>
    <t>Near-East</t>
  </si>
  <si>
    <t>Natural gas</t>
  </si>
  <si>
    <t>Flue gas</t>
  </si>
  <si>
    <t>Shale oil</t>
  </si>
</sst>
</file>

<file path=xl/styles.xml><?xml version="1.0" encoding="utf-8"?>
<styleSheet xmlns="http://schemas.openxmlformats.org/spreadsheetml/2006/main">
  <numFmts count="2">
    <numFmt numFmtId="164" formatCode="0.0"/>
    <numFmt numFmtId="165" formatCode="_-* #,##0.00\ _m_k_-;\-* #,##0.00\ _m_k_-;_-* &quot;-&quot;??\ _m_k_-;_-@_-"/>
  </numFmts>
  <fonts count="16">
    <font>
      <sz val="11"/>
      <color theme="1"/>
      <name val="Arial"/>
      <family val="2"/>
      <scheme val="minor"/>
    </font>
    <font>
      <sz val="11"/>
      <color rgb="FF080808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6" tint="0.39997558519241921"/>
      <name val="Arial"/>
      <family val="2"/>
      <scheme val="minor"/>
    </font>
    <font>
      <sz val="10"/>
      <name val="Times New Roman"/>
      <family val="1"/>
    </font>
    <font>
      <u/>
      <sz val="8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0"/>
      <name val="Arial CE"/>
      <charset val="238"/>
    </font>
    <font>
      <sz val="11"/>
      <name val="Arial"/>
      <family val="2"/>
      <scheme val="minor"/>
    </font>
    <font>
      <b/>
      <sz val="11"/>
      <name val="Arial"/>
      <family val="2"/>
      <scheme val="minor"/>
    </font>
    <font>
      <b/>
      <sz val="11"/>
      <color theme="0"/>
      <name val="Arial"/>
      <family val="2"/>
      <scheme val="minor"/>
    </font>
    <font>
      <b/>
      <sz val="10"/>
      <name val="Times New Roman"/>
      <family val="1"/>
    </font>
    <font>
      <sz val="10"/>
      <color rgb="FF080808"/>
      <name val="Arial"/>
      <family val="2"/>
      <scheme val="minor"/>
    </font>
    <font>
      <b/>
      <sz val="10"/>
      <color rgb="FF080808"/>
      <name val="Arial"/>
      <family val="2"/>
      <scheme val="minor"/>
    </font>
    <font>
      <sz val="10"/>
      <color theme="6" tint="0.39997558519241921"/>
      <name val="Arial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1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6">
    <xf numFmtId="0" fontId="0" fillId="0" borderId="0"/>
    <xf numFmtId="9" fontId="2" fillId="0" borderId="0" applyFont="0" applyFill="0" applyBorder="0" applyAlignment="0" applyProtection="0"/>
    <xf numFmtId="0" fontId="4" fillId="0" borderId="0" applyBorder="0"/>
    <xf numFmtId="9" fontId="4" fillId="0" borderId="0" applyFont="0" applyFill="0" applyBorder="0" applyAlignment="0" applyProtection="0"/>
    <xf numFmtId="0" fontId="8" fillId="0" borderId="0"/>
    <xf numFmtId="165" fontId="7" fillId="0" borderId="0" applyFont="0" applyFill="0" applyBorder="0" applyAlignment="0" applyProtection="0"/>
  </cellStyleXfs>
  <cellXfs count="112">
    <xf numFmtId="0" fontId="0" fillId="0" borderId="0" xfId="0"/>
    <xf numFmtId="0" fontId="1" fillId="0" borderId="0" xfId="0" applyFont="1"/>
    <xf numFmtId="0" fontId="3" fillId="0" borderId="0" xfId="0" applyFont="1"/>
    <xf numFmtId="0" fontId="5" fillId="0" borderId="1" xfId="2" applyFont="1" applyBorder="1"/>
    <xf numFmtId="0" fontId="4" fillId="0" borderId="2" xfId="2" applyBorder="1"/>
    <xf numFmtId="0" fontId="4" fillId="0" borderId="3" xfId="2" applyBorder="1"/>
    <xf numFmtId="0" fontId="4" fillId="0" borderId="0" xfId="2"/>
    <xf numFmtId="0" fontId="4" fillId="0" borderId="4" xfId="2" applyBorder="1"/>
    <xf numFmtId="0" fontId="4" fillId="0" borderId="0" xfId="2" applyBorder="1"/>
    <xf numFmtId="0" fontId="6" fillId="0" borderId="0" xfId="2" applyFont="1" applyBorder="1"/>
    <xf numFmtId="0" fontId="6" fillId="0" borderId="5" xfId="2" applyFont="1" applyBorder="1"/>
    <xf numFmtId="0" fontId="4" fillId="0" borderId="5" xfId="2" applyBorder="1"/>
    <xf numFmtId="0" fontId="4" fillId="0" borderId="6" xfId="2" applyBorder="1"/>
    <xf numFmtId="0" fontId="4" fillId="0" borderId="7" xfId="2" applyBorder="1"/>
    <xf numFmtId="0" fontId="4" fillId="0" borderId="8" xfId="2" applyBorder="1"/>
    <xf numFmtId="0" fontId="6" fillId="0" borderId="4" xfId="2" applyFont="1" applyBorder="1"/>
    <xf numFmtId="0" fontId="6" fillId="0" borderId="2" xfId="2" applyFont="1" applyBorder="1"/>
    <xf numFmtId="0" fontId="5" fillId="0" borderId="4" xfId="2" applyFont="1" applyBorder="1"/>
    <xf numFmtId="0" fontId="6" fillId="0" borderId="0" xfId="2" applyFont="1" applyBorder="1" applyAlignment="1">
      <alignment horizontal="left"/>
    </xf>
    <xf numFmtId="0" fontId="4" fillId="0" borderId="0" xfId="2" applyFont="1" applyBorder="1"/>
    <xf numFmtId="9" fontId="0" fillId="0" borderId="0" xfId="3" applyFont="1"/>
    <xf numFmtId="0" fontId="9" fillId="0" borderId="0" xfId="0" applyFont="1"/>
    <xf numFmtId="0" fontId="11" fillId="2" borderId="9" xfId="0" applyFont="1" applyFill="1" applyBorder="1" applyAlignment="1">
      <alignment vertical="center"/>
    </xf>
    <xf numFmtId="0" fontId="10" fillId="3" borderId="4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3" fontId="9" fillId="3" borderId="4" xfId="0" applyNumberFormat="1" applyFont="1" applyFill="1" applyBorder="1"/>
    <xf numFmtId="9" fontId="9" fillId="3" borderId="5" xfId="1" applyFont="1" applyFill="1" applyBorder="1"/>
    <xf numFmtId="3" fontId="9" fillId="3" borderId="6" xfId="0" applyNumberFormat="1" applyFont="1" applyFill="1" applyBorder="1"/>
    <xf numFmtId="9" fontId="9" fillId="3" borderId="8" xfId="1" applyFont="1" applyFill="1" applyBorder="1"/>
    <xf numFmtId="0" fontId="0" fillId="0" borderId="0" xfId="0" applyFill="1"/>
    <xf numFmtId="0" fontId="10" fillId="0" borderId="4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3" fontId="9" fillId="0" borderId="4" xfId="0" applyNumberFormat="1" applyFont="1" applyFill="1" applyBorder="1"/>
    <xf numFmtId="9" fontId="9" fillId="0" borderId="5" xfId="1" applyFont="1" applyFill="1" applyBorder="1"/>
    <xf numFmtId="3" fontId="9" fillId="0" borderId="6" xfId="0" applyNumberFormat="1" applyFont="1" applyFill="1" applyBorder="1"/>
    <xf numFmtId="9" fontId="9" fillId="0" borderId="8" xfId="1" applyFont="1" applyFill="1" applyBorder="1"/>
    <xf numFmtId="0" fontId="6" fillId="0" borderId="7" xfId="2" applyFont="1" applyBorder="1"/>
    <xf numFmtId="0" fontId="1" fillId="0" borderId="0" xfId="0" applyFont="1" applyBorder="1"/>
    <xf numFmtId="0" fontId="3" fillId="0" borderId="0" xfId="0" applyFont="1" applyBorder="1"/>
    <xf numFmtId="0" fontId="9" fillId="3" borderId="10" xfId="0" applyFont="1" applyFill="1" applyBorder="1"/>
    <xf numFmtId="9" fontId="9" fillId="3" borderId="5" xfId="1" applyFont="1" applyFill="1" applyBorder="1" applyAlignment="1">
      <alignment horizontal="center"/>
    </xf>
    <xf numFmtId="0" fontId="9" fillId="3" borderId="11" xfId="0" applyFont="1" applyFill="1" applyBorder="1"/>
    <xf numFmtId="9" fontId="9" fillId="3" borderId="8" xfId="1" applyFont="1" applyFill="1" applyBorder="1" applyAlignment="1">
      <alignment horizontal="center"/>
    </xf>
    <xf numFmtId="0" fontId="11" fillId="4" borderId="9" xfId="0" applyFont="1" applyFill="1" applyBorder="1" applyAlignment="1">
      <alignment vertical="center"/>
    </xf>
    <xf numFmtId="0" fontId="9" fillId="5" borderId="10" xfId="0" applyFont="1" applyFill="1" applyBorder="1"/>
    <xf numFmtId="0" fontId="10" fillId="5" borderId="4" xfId="0" applyFont="1" applyFill="1" applyBorder="1" applyAlignment="1">
      <alignment horizontal="center"/>
    </xf>
    <xf numFmtId="0" fontId="10" fillId="5" borderId="5" xfId="0" applyFont="1" applyFill="1" applyBorder="1" applyAlignment="1">
      <alignment horizontal="center"/>
    </xf>
    <xf numFmtId="3" fontId="9" fillId="5" borderId="4" xfId="0" applyNumberFormat="1" applyFont="1" applyFill="1" applyBorder="1"/>
    <xf numFmtId="9" fontId="9" fillId="5" borderId="5" xfId="1" applyFont="1" applyFill="1" applyBorder="1" applyAlignment="1">
      <alignment horizontal="center"/>
    </xf>
    <xf numFmtId="3" fontId="9" fillId="5" borderId="6" xfId="0" applyNumberFormat="1" applyFont="1" applyFill="1" applyBorder="1"/>
    <xf numFmtId="9" fontId="9" fillId="5" borderId="8" xfId="1" applyFont="1" applyFill="1" applyBorder="1" applyAlignment="1">
      <alignment horizontal="center"/>
    </xf>
    <xf numFmtId="164" fontId="6" fillId="0" borderId="0" xfId="2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Fill="1" applyBorder="1"/>
    <xf numFmtId="9" fontId="1" fillId="0" borderId="0" xfId="0" applyNumberFormat="1" applyFont="1" applyFill="1" applyBorder="1"/>
    <xf numFmtId="164" fontId="1" fillId="0" borderId="0" xfId="0" applyNumberFormat="1" applyFont="1" applyFill="1" applyBorder="1"/>
    <xf numFmtId="0" fontId="4" fillId="0" borderId="0" xfId="2" applyFill="1" applyBorder="1"/>
    <xf numFmtId="0" fontId="3" fillId="0" borderId="0" xfId="0" applyFont="1" applyFill="1" applyBorder="1"/>
    <xf numFmtId="0" fontId="6" fillId="0" borderId="0" xfId="2" applyFont="1" applyFill="1" applyBorder="1"/>
    <xf numFmtId="0" fontId="1" fillId="0" borderId="0" xfId="0" applyFont="1" applyFill="1" applyBorder="1" applyAlignment="1">
      <alignment vertical="top"/>
    </xf>
    <xf numFmtId="0" fontId="12" fillId="0" borderId="0" xfId="2" applyFont="1"/>
    <xf numFmtId="0" fontId="13" fillId="0" borderId="0" xfId="0" applyFont="1"/>
    <xf numFmtId="0" fontId="13" fillId="0" borderId="12" xfId="0" applyFont="1" applyBorder="1"/>
    <xf numFmtId="0" fontId="14" fillId="0" borderId="12" xfId="0" applyFont="1" applyBorder="1"/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  <xf numFmtId="0" fontId="13" fillId="0" borderId="0" xfId="0" applyFont="1" applyAlignment="1">
      <alignment wrapText="1"/>
    </xf>
    <xf numFmtId="0" fontId="13" fillId="0" borderId="0" xfId="0" applyFont="1" applyBorder="1"/>
    <xf numFmtId="0" fontId="13" fillId="0" borderId="0" xfId="0" applyFont="1" applyFill="1" applyBorder="1"/>
    <xf numFmtId="0" fontId="13" fillId="0" borderId="0" xfId="0" applyFont="1" applyBorder="1" applyAlignment="1">
      <alignment horizontal="right"/>
    </xf>
    <xf numFmtId="9" fontId="13" fillId="0" borderId="0" xfId="0" applyNumberFormat="1" applyFont="1"/>
    <xf numFmtId="9" fontId="13" fillId="0" borderId="0" xfId="0" applyNumberFormat="1" applyFont="1" applyBorder="1" applyAlignment="1">
      <alignment horizontal="right"/>
    </xf>
    <xf numFmtId="9" fontId="13" fillId="0" borderId="0" xfId="0" applyNumberFormat="1" applyFont="1" applyFill="1" applyBorder="1"/>
    <xf numFmtId="164" fontId="13" fillId="0" borderId="0" xfId="0" applyNumberFormat="1" applyFont="1"/>
    <xf numFmtId="164" fontId="13" fillId="0" borderId="0" xfId="0" applyNumberFormat="1" applyFont="1" applyFill="1" applyBorder="1"/>
    <xf numFmtId="3" fontId="13" fillId="0" borderId="0" xfId="0" applyNumberFormat="1" applyFont="1"/>
    <xf numFmtId="3" fontId="13" fillId="0" borderId="0" xfId="0" applyNumberFormat="1" applyFont="1" applyFill="1" applyBorder="1"/>
    <xf numFmtId="0" fontId="13" fillId="0" borderId="0" xfId="0" applyFont="1" applyAlignment="1">
      <alignment horizontal="right"/>
    </xf>
    <xf numFmtId="0" fontId="13" fillId="0" borderId="0" xfId="0" applyFont="1" applyFill="1" applyBorder="1" applyAlignment="1">
      <alignment horizontal="right"/>
    </xf>
    <xf numFmtId="1" fontId="13" fillId="0" borderId="0" xfId="0" applyNumberFormat="1" applyFont="1"/>
    <xf numFmtId="1" fontId="13" fillId="0" borderId="0" xfId="0" applyNumberFormat="1" applyFont="1" applyFill="1" applyBorder="1"/>
    <xf numFmtId="2" fontId="13" fillId="0" borderId="0" xfId="0" applyNumberFormat="1" applyFont="1"/>
    <xf numFmtId="2" fontId="13" fillId="0" borderId="0" xfId="0" applyNumberFormat="1" applyFont="1" applyFill="1" applyBorder="1"/>
    <xf numFmtId="3" fontId="13" fillId="0" borderId="0" xfId="0" applyNumberFormat="1" applyFont="1" applyBorder="1"/>
    <xf numFmtId="0" fontId="15" fillId="0" borderId="0" xfId="0" applyFont="1" applyAlignment="1">
      <alignment horizontal="center"/>
    </xf>
    <xf numFmtId="0" fontId="15" fillId="0" borderId="0" xfId="0" applyFont="1"/>
    <xf numFmtId="0" fontId="15" fillId="0" borderId="0" xfId="0" applyFont="1" applyBorder="1"/>
    <xf numFmtId="0" fontId="4" fillId="0" borderId="0" xfId="2" applyFont="1" applyFill="1" applyBorder="1"/>
    <xf numFmtId="164" fontId="6" fillId="0" borderId="0" xfId="2" applyNumberFormat="1" applyFont="1" applyBorder="1" applyAlignment="1">
      <alignment horizontal="right"/>
    </xf>
    <xf numFmtId="0" fontId="11" fillId="2" borderId="1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5" fillId="6" borderId="1" xfId="2" applyFont="1" applyFill="1" applyBorder="1"/>
    <xf numFmtId="0" fontId="4" fillId="6" borderId="2" xfId="2" applyFill="1" applyBorder="1"/>
    <xf numFmtId="0" fontId="6" fillId="6" borderId="2" xfId="2" applyFont="1" applyFill="1" applyBorder="1"/>
    <xf numFmtId="0" fontId="4" fillId="6" borderId="3" xfId="2" applyFill="1" applyBorder="1"/>
    <xf numFmtId="0" fontId="4" fillId="6" borderId="4" xfId="2" applyFill="1" applyBorder="1"/>
    <xf numFmtId="0" fontId="4" fillId="6" borderId="0" xfId="2" applyFill="1" applyBorder="1"/>
    <xf numFmtId="0" fontId="6" fillId="6" borderId="0" xfId="2" applyFont="1" applyFill="1" applyBorder="1"/>
    <xf numFmtId="0" fontId="4" fillId="6" borderId="5" xfId="2" applyFill="1" applyBorder="1"/>
    <xf numFmtId="0" fontId="4" fillId="6" borderId="6" xfId="2" applyFill="1" applyBorder="1"/>
    <xf numFmtId="0" fontId="4" fillId="6" borderId="7" xfId="2" applyFill="1" applyBorder="1"/>
    <xf numFmtId="0" fontId="4" fillId="6" borderId="8" xfId="2" applyFill="1" applyBorder="1"/>
  </cellXfs>
  <cellStyles count="6">
    <cellStyle name="Normal" xfId="0" builtinId="0"/>
    <cellStyle name="Normal 2" xfId="2"/>
    <cellStyle name="Normalny_kotłownie" xfId="4"/>
    <cellStyle name="Percent" xfId="1" builtinId="5"/>
    <cellStyle name="Percent 2" xfId="3"/>
    <cellStyle name="Pilkku_System" xfId="5"/>
  </cellStyles>
  <dxfs count="0"/>
  <tableStyles count="0" defaultTableStyle="TableStyleMedium9" defaultPivotStyle="PivotStyleLight16"/>
  <colors>
    <mruColors>
      <color rgb="FF080808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142875</xdr:colOff>
      <xdr:row>14</xdr:row>
      <xdr:rowOff>9525</xdr:rowOff>
    </xdr:from>
    <xdr:to>
      <xdr:col>6</xdr:col>
      <xdr:colOff>0</xdr:colOff>
      <xdr:row>14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28650" y="2047875"/>
          <a:ext cx="342900" cy="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133350</xdr:colOff>
      <xdr:row>14</xdr:row>
      <xdr:rowOff>76200</xdr:rowOff>
    </xdr:from>
    <xdr:to>
      <xdr:col>4</xdr:col>
      <xdr:colOff>9525</xdr:colOff>
      <xdr:row>17</xdr:row>
      <xdr:rowOff>57150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 rot="-5394049">
          <a:off x="161925" y="2085975"/>
          <a:ext cx="466725" cy="523875"/>
        </a:xfrm>
        <a:custGeom>
          <a:avLst/>
          <a:gdLst>
            <a:gd name="T0" fmla="*/ 8824214 w 21600"/>
            <a:gd name="T1" fmla="*/ 6352905 h 21600"/>
            <a:gd name="T2" fmla="*/ 5042423 w 21600"/>
            <a:gd name="T3" fmla="*/ 12705786 h 21600"/>
            <a:gd name="T4" fmla="*/ 1260611 w 21600"/>
            <a:gd name="T5" fmla="*/ 6352905 h 21600"/>
            <a:gd name="T6" fmla="*/ 5042423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4500 w 21600"/>
            <a:gd name="T13" fmla="*/ 4500 h 21600"/>
            <a:gd name="T14" fmla="*/ 17100 w 21600"/>
            <a:gd name="T15" fmla="*/ 171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5400" y="21600"/>
              </a:lnTo>
              <a:lnTo>
                <a:pt x="16200" y="21600"/>
              </a:lnTo>
              <a:lnTo>
                <a:pt x="21600" y="0"/>
              </a:lnTo>
              <a:close/>
            </a:path>
          </a:pathLst>
        </a:cu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142875</xdr:colOff>
      <xdr:row>14</xdr:row>
      <xdr:rowOff>95250</xdr:rowOff>
    </xdr:from>
    <xdr:to>
      <xdr:col>9</xdr:col>
      <xdr:colOff>9525</xdr:colOff>
      <xdr:row>17</xdr:row>
      <xdr:rowOff>57150</xdr:rowOff>
    </xdr:to>
    <xdr:sp macro="" textlink="">
      <xdr:nvSpPr>
        <xdr:cNvPr id="4" name="AutoShape 3"/>
        <xdr:cNvSpPr>
          <a:spLocks noChangeArrowheads="1"/>
        </xdr:cNvSpPr>
      </xdr:nvSpPr>
      <xdr:spPr bwMode="auto">
        <a:xfrm rot="5434985">
          <a:off x="985837" y="2100263"/>
          <a:ext cx="447675" cy="514350"/>
        </a:xfrm>
        <a:custGeom>
          <a:avLst/>
          <a:gdLst>
            <a:gd name="T0" fmla="*/ 8118586 w 21600"/>
            <a:gd name="T1" fmla="*/ 6123979 h 21600"/>
            <a:gd name="T2" fmla="*/ 4639198 w 21600"/>
            <a:gd name="T3" fmla="*/ 12247958 h 21600"/>
            <a:gd name="T4" fmla="*/ 1159789 w 21600"/>
            <a:gd name="T5" fmla="*/ 6123979 h 21600"/>
            <a:gd name="T6" fmla="*/ 4639198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4500 w 21600"/>
            <a:gd name="T13" fmla="*/ 4500 h 21600"/>
            <a:gd name="T14" fmla="*/ 17100 w 21600"/>
            <a:gd name="T15" fmla="*/ 171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5400" y="21600"/>
              </a:lnTo>
              <a:lnTo>
                <a:pt x="16200" y="21600"/>
              </a:lnTo>
              <a:lnTo>
                <a:pt x="21600" y="0"/>
              </a:lnTo>
              <a:close/>
            </a:path>
          </a:pathLst>
        </a:cu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15</xdr:row>
      <xdr:rowOff>152400</xdr:rowOff>
    </xdr:from>
    <xdr:to>
      <xdr:col>5</xdr:col>
      <xdr:colOff>152400</xdr:colOff>
      <xdr:row>15</xdr:row>
      <xdr:rowOff>152400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657225" y="2352675"/>
          <a:ext cx="3048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152400</xdr:colOff>
      <xdr:row>14</xdr:row>
      <xdr:rowOff>0</xdr:rowOff>
    </xdr:from>
    <xdr:to>
      <xdr:col>3</xdr:col>
      <xdr:colOff>152400</xdr:colOff>
      <xdr:row>15</xdr:row>
      <xdr:rowOff>28575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 flipV="1">
          <a:off x="638175" y="2038350"/>
          <a:ext cx="0" cy="19050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152400</xdr:colOff>
      <xdr:row>14</xdr:row>
      <xdr:rowOff>0</xdr:rowOff>
    </xdr:from>
    <xdr:to>
      <xdr:col>5</xdr:col>
      <xdr:colOff>152400</xdr:colOff>
      <xdr:row>15</xdr:row>
      <xdr:rowOff>38100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 flipH="1" flipV="1">
          <a:off x="962025" y="2038350"/>
          <a:ext cx="0" cy="200025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104775</xdr:colOff>
      <xdr:row>13</xdr:row>
      <xdr:rowOff>95250</xdr:rowOff>
    </xdr:from>
    <xdr:to>
      <xdr:col>5</xdr:col>
      <xdr:colOff>66675</xdr:colOff>
      <xdr:row>14</xdr:row>
      <xdr:rowOff>76200</xdr:rowOff>
    </xdr:to>
    <xdr:sp macro="" textlink="">
      <xdr:nvSpPr>
        <xdr:cNvPr id="9" name="AutoShape 8"/>
        <xdr:cNvSpPr>
          <a:spLocks noChangeArrowheads="1"/>
        </xdr:cNvSpPr>
      </xdr:nvSpPr>
      <xdr:spPr bwMode="auto">
        <a:xfrm>
          <a:off x="752475" y="1971675"/>
          <a:ext cx="123825" cy="142875"/>
        </a:xfrm>
        <a:prstGeom prst="flowChartSummingJunction">
          <a:avLst/>
        </a:prstGeom>
        <a:solidFill>
          <a:srgbClr val="C0C0C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133350</xdr:colOff>
      <xdr:row>13</xdr:row>
      <xdr:rowOff>38100</xdr:rowOff>
    </xdr:from>
    <xdr:to>
      <xdr:col>0</xdr:col>
      <xdr:colOff>133350</xdr:colOff>
      <xdr:row>14</xdr:row>
      <xdr:rowOff>85725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133350" y="1914525"/>
          <a:ext cx="0" cy="20955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5</xdr:col>
      <xdr:colOff>0</xdr:colOff>
      <xdr:row>12</xdr:row>
      <xdr:rowOff>38100</xdr:rowOff>
    </xdr:from>
    <xdr:to>
      <xdr:col>5</xdr:col>
      <xdr:colOff>0</xdr:colOff>
      <xdr:row>13</xdr:row>
      <xdr:rowOff>85725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809625" y="1752600"/>
          <a:ext cx="0" cy="20955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10</xdr:col>
      <xdr:colOff>9525</xdr:colOff>
      <xdr:row>15</xdr:row>
      <xdr:rowOff>95250</xdr:rowOff>
    </xdr:from>
    <xdr:to>
      <xdr:col>11</xdr:col>
      <xdr:colOff>0</xdr:colOff>
      <xdr:row>16</xdr:row>
      <xdr:rowOff>76200</xdr:rowOff>
    </xdr:to>
    <xdr:sp macro="" textlink="">
      <xdr:nvSpPr>
        <xdr:cNvPr id="12" name="AutoShape 11"/>
        <xdr:cNvSpPr>
          <a:spLocks noChangeArrowheads="1"/>
        </xdr:cNvSpPr>
      </xdr:nvSpPr>
      <xdr:spPr bwMode="auto">
        <a:xfrm>
          <a:off x="1628775" y="2295525"/>
          <a:ext cx="152400" cy="142875"/>
        </a:xfrm>
        <a:custGeom>
          <a:avLst/>
          <a:gdLst>
            <a:gd name="T0" fmla="*/ 537633 w 21600"/>
            <a:gd name="T1" fmla="*/ 0 h 21600"/>
            <a:gd name="T2" fmla="*/ 157459 w 21600"/>
            <a:gd name="T3" fmla="*/ 138390 h 21600"/>
            <a:gd name="T4" fmla="*/ 0 w 21600"/>
            <a:gd name="T5" fmla="*/ 472533 h 21600"/>
            <a:gd name="T6" fmla="*/ 157459 w 21600"/>
            <a:gd name="T7" fmla="*/ 806668 h 21600"/>
            <a:gd name="T8" fmla="*/ 537633 w 21600"/>
            <a:gd name="T9" fmla="*/ 945059 h 21600"/>
            <a:gd name="T10" fmla="*/ 917808 w 21600"/>
            <a:gd name="T11" fmla="*/ 806668 h 21600"/>
            <a:gd name="T12" fmla="*/ 1075267 w 21600"/>
            <a:gd name="T13" fmla="*/ 472533 h 21600"/>
            <a:gd name="T14" fmla="*/ 917808 w 21600"/>
            <a:gd name="T15" fmla="*/ 138390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3163 w 21600"/>
            <a:gd name="T25" fmla="*/ 3163 h 21600"/>
            <a:gd name="T26" fmla="*/ 18437 w 21600"/>
            <a:gd name="T27" fmla="*/ 18437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5400" y="10800"/>
              </a:moveTo>
              <a:cubicBezTo>
                <a:pt x="5400" y="13782"/>
                <a:pt x="7818" y="16200"/>
                <a:pt x="10800" y="16200"/>
              </a:cubicBezTo>
              <a:cubicBezTo>
                <a:pt x="13782" y="16200"/>
                <a:pt x="16200" y="13782"/>
                <a:pt x="16200" y="10800"/>
              </a:cubicBezTo>
              <a:cubicBezTo>
                <a:pt x="16200" y="7818"/>
                <a:pt x="13782" y="5400"/>
                <a:pt x="10800" y="5400"/>
              </a:cubicBezTo>
              <a:cubicBezTo>
                <a:pt x="7818" y="5400"/>
                <a:pt x="5400" y="7818"/>
                <a:pt x="5400" y="10800"/>
              </a:cubicBezTo>
              <a:close/>
            </a:path>
          </a:pathLst>
        </a:custGeom>
        <a:solidFill>
          <a:srgbClr val="CC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9525</xdr:colOff>
      <xdr:row>16</xdr:row>
      <xdr:rowOff>0</xdr:rowOff>
    </xdr:from>
    <xdr:to>
      <xdr:col>10</xdr:col>
      <xdr:colOff>9525</xdr:colOff>
      <xdr:row>16</xdr:row>
      <xdr:rowOff>0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>
          <a:off x="1466850" y="2362200"/>
          <a:ext cx="161925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9525</xdr:colOff>
      <xdr:row>2</xdr:row>
      <xdr:rowOff>9525</xdr:rowOff>
    </xdr:from>
    <xdr:to>
      <xdr:col>6</xdr:col>
      <xdr:colOff>9525</xdr:colOff>
      <xdr:row>4</xdr:row>
      <xdr:rowOff>9525</xdr:rowOff>
    </xdr:to>
    <xdr:sp macro="" textlink="">
      <xdr:nvSpPr>
        <xdr:cNvPr id="19" name="Rectangle 18"/>
        <xdr:cNvSpPr>
          <a:spLocks noChangeArrowheads="1"/>
        </xdr:cNvSpPr>
      </xdr:nvSpPr>
      <xdr:spPr bwMode="auto">
        <a:xfrm>
          <a:off x="657225" y="333375"/>
          <a:ext cx="323850" cy="323850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76200</xdr:colOff>
      <xdr:row>1</xdr:row>
      <xdr:rowOff>76200</xdr:rowOff>
    </xdr:from>
    <xdr:to>
      <xdr:col>5</xdr:col>
      <xdr:colOff>76200</xdr:colOff>
      <xdr:row>2</xdr:row>
      <xdr:rowOff>0</xdr:rowOff>
    </xdr:to>
    <xdr:sp macro="" textlink="">
      <xdr:nvSpPr>
        <xdr:cNvPr id="20" name="Line 19"/>
        <xdr:cNvSpPr>
          <a:spLocks noChangeShapeType="1"/>
        </xdr:cNvSpPr>
      </xdr:nvSpPr>
      <xdr:spPr bwMode="auto">
        <a:xfrm flipV="1">
          <a:off x="885825" y="238125"/>
          <a:ext cx="0" cy="85725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66675</xdr:colOff>
      <xdr:row>1</xdr:row>
      <xdr:rowOff>85725</xdr:rowOff>
    </xdr:from>
    <xdr:to>
      <xdr:col>8</xdr:col>
      <xdr:colOff>19050</xdr:colOff>
      <xdr:row>1</xdr:row>
      <xdr:rowOff>85725</xdr:rowOff>
    </xdr:to>
    <xdr:sp macro="" textlink="">
      <xdr:nvSpPr>
        <xdr:cNvPr id="21" name="Line 20"/>
        <xdr:cNvSpPr>
          <a:spLocks noChangeShapeType="1"/>
        </xdr:cNvSpPr>
      </xdr:nvSpPr>
      <xdr:spPr bwMode="auto">
        <a:xfrm>
          <a:off x="876300" y="247650"/>
          <a:ext cx="438150" cy="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152400</xdr:colOff>
      <xdr:row>2</xdr:row>
      <xdr:rowOff>57150</xdr:rowOff>
    </xdr:from>
    <xdr:to>
      <xdr:col>10</xdr:col>
      <xdr:colOff>0</xdr:colOff>
      <xdr:row>4</xdr:row>
      <xdr:rowOff>0</xdr:rowOff>
    </xdr:to>
    <xdr:sp macro="" textlink="">
      <xdr:nvSpPr>
        <xdr:cNvPr id="22" name="AutoShape 21"/>
        <xdr:cNvSpPr>
          <a:spLocks noChangeArrowheads="1"/>
        </xdr:cNvSpPr>
      </xdr:nvSpPr>
      <xdr:spPr bwMode="auto">
        <a:xfrm rot="5434985">
          <a:off x="1319213" y="347662"/>
          <a:ext cx="266700" cy="333375"/>
        </a:xfrm>
        <a:custGeom>
          <a:avLst/>
          <a:gdLst>
            <a:gd name="T0" fmla="*/ 2881385 w 21600"/>
            <a:gd name="T1" fmla="*/ 2572667 h 21600"/>
            <a:gd name="T2" fmla="*/ 1646502 w 21600"/>
            <a:gd name="T3" fmla="*/ 5145319 h 21600"/>
            <a:gd name="T4" fmla="*/ 411632 w 21600"/>
            <a:gd name="T5" fmla="*/ 2572667 h 21600"/>
            <a:gd name="T6" fmla="*/ 1646502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4500 w 21600"/>
            <a:gd name="T13" fmla="*/ 4500 h 21600"/>
            <a:gd name="T14" fmla="*/ 17100 w 21600"/>
            <a:gd name="T15" fmla="*/ 171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5400" y="21600"/>
              </a:lnTo>
              <a:lnTo>
                <a:pt x="16200" y="21600"/>
              </a:lnTo>
              <a:lnTo>
                <a:pt x="21600" y="0"/>
              </a:lnTo>
              <a:close/>
            </a:path>
          </a:pathLst>
        </a:cu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9525</xdr:colOff>
      <xdr:row>1</xdr:row>
      <xdr:rowOff>85725</xdr:rowOff>
    </xdr:from>
    <xdr:to>
      <xdr:col>8</xdr:col>
      <xdr:colOff>9525</xdr:colOff>
      <xdr:row>2</xdr:row>
      <xdr:rowOff>123825</xdr:rowOff>
    </xdr:to>
    <xdr:sp macro="" textlink="">
      <xdr:nvSpPr>
        <xdr:cNvPr id="23" name="Line 22"/>
        <xdr:cNvSpPr>
          <a:spLocks noChangeShapeType="1"/>
        </xdr:cNvSpPr>
      </xdr:nvSpPr>
      <xdr:spPr bwMode="auto">
        <a:xfrm>
          <a:off x="1304925" y="247650"/>
          <a:ext cx="0" cy="200025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4</xdr:row>
      <xdr:rowOff>9525</xdr:rowOff>
    </xdr:from>
    <xdr:to>
      <xdr:col>10</xdr:col>
      <xdr:colOff>0</xdr:colOff>
      <xdr:row>5</xdr:row>
      <xdr:rowOff>9525</xdr:rowOff>
    </xdr:to>
    <xdr:sp macro="" textlink="">
      <xdr:nvSpPr>
        <xdr:cNvPr id="24" name="Line 23"/>
        <xdr:cNvSpPr>
          <a:spLocks noChangeShapeType="1"/>
        </xdr:cNvSpPr>
      </xdr:nvSpPr>
      <xdr:spPr bwMode="auto">
        <a:xfrm>
          <a:off x="1619250" y="657225"/>
          <a:ext cx="0" cy="161925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47625</xdr:colOff>
      <xdr:row>5</xdr:row>
      <xdr:rowOff>0</xdr:rowOff>
    </xdr:from>
    <xdr:to>
      <xdr:col>10</xdr:col>
      <xdr:colOff>95250</xdr:colOff>
      <xdr:row>6</xdr:row>
      <xdr:rowOff>9525</xdr:rowOff>
    </xdr:to>
    <xdr:sp macro="" textlink="">
      <xdr:nvSpPr>
        <xdr:cNvPr id="25" name="Rectangle 24"/>
        <xdr:cNvSpPr>
          <a:spLocks noChangeArrowheads="1"/>
        </xdr:cNvSpPr>
      </xdr:nvSpPr>
      <xdr:spPr bwMode="auto">
        <a:xfrm>
          <a:off x="1504950" y="809625"/>
          <a:ext cx="209550" cy="171450"/>
        </a:xfrm>
        <a:prstGeom prst="rect">
          <a:avLst/>
        </a:prstGeom>
        <a:solidFill>
          <a:srgbClr val="FF99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6</xdr:row>
      <xdr:rowOff>19050</xdr:rowOff>
    </xdr:from>
    <xdr:to>
      <xdr:col>10</xdr:col>
      <xdr:colOff>0</xdr:colOff>
      <xdr:row>7</xdr:row>
      <xdr:rowOff>0</xdr:rowOff>
    </xdr:to>
    <xdr:sp macro="" textlink="">
      <xdr:nvSpPr>
        <xdr:cNvPr id="26" name="Line 25"/>
        <xdr:cNvSpPr>
          <a:spLocks noChangeShapeType="1"/>
        </xdr:cNvSpPr>
      </xdr:nvSpPr>
      <xdr:spPr bwMode="auto">
        <a:xfrm>
          <a:off x="1619250" y="9906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7</xdr:row>
      <xdr:rowOff>9525</xdr:rowOff>
    </xdr:from>
    <xdr:to>
      <xdr:col>10</xdr:col>
      <xdr:colOff>0</xdr:colOff>
      <xdr:row>7</xdr:row>
      <xdr:rowOff>9525</xdr:rowOff>
    </xdr:to>
    <xdr:sp macro="" textlink="">
      <xdr:nvSpPr>
        <xdr:cNvPr id="27" name="Line 26"/>
        <xdr:cNvSpPr>
          <a:spLocks noChangeShapeType="1"/>
        </xdr:cNvSpPr>
      </xdr:nvSpPr>
      <xdr:spPr bwMode="auto">
        <a:xfrm flipH="1" flipV="1">
          <a:off x="1143000" y="1143000"/>
          <a:ext cx="476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28575</xdr:colOff>
      <xdr:row>6</xdr:row>
      <xdr:rowOff>104775</xdr:rowOff>
    </xdr:from>
    <xdr:to>
      <xdr:col>7</xdr:col>
      <xdr:colOff>0</xdr:colOff>
      <xdr:row>7</xdr:row>
      <xdr:rowOff>76200</xdr:rowOff>
    </xdr:to>
    <xdr:sp macro="" textlink="">
      <xdr:nvSpPr>
        <xdr:cNvPr id="28" name="Oval 27"/>
        <xdr:cNvSpPr>
          <a:spLocks noChangeArrowheads="1"/>
        </xdr:cNvSpPr>
      </xdr:nvSpPr>
      <xdr:spPr bwMode="auto">
        <a:xfrm>
          <a:off x="1000125" y="107632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57150</xdr:colOff>
      <xdr:row>7</xdr:row>
      <xdr:rowOff>9525</xdr:rowOff>
    </xdr:from>
    <xdr:to>
      <xdr:col>6</xdr:col>
      <xdr:colOff>114300</xdr:colOff>
      <xdr:row>7</xdr:row>
      <xdr:rowOff>9525</xdr:rowOff>
    </xdr:to>
    <xdr:sp macro="" textlink="">
      <xdr:nvSpPr>
        <xdr:cNvPr id="29" name="Line 28"/>
        <xdr:cNvSpPr>
          <a:spLocks noChangeShapeType="1"/>
        </xdr:cNvSpPr>
      </xdr:nvSpPr>
      <xdr:spPr bwMode="auto">
        <a:xfrm flipH="1">
          <a:off x="1028700" y="1143000"/>
          <a:ext cx="571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5</xdr:col>
      <xdr:colOff>0</xdr:colOff>
      <xdr:row>7</xdr:row>
      <xdr:rowOff>9525</xdr:rowOff>
    </xdr:from>
    <xdr:to>
      <xdr:col>6</xdr:col>
      <xdr:colOff>19050</xdr:colOff>
      <xdr:row>7</xdr:row>
      <xdr:rowOff>9525</xdr:rowOff>
    </xdr:to>
    <xdr:sp macro="" textlink="">
      <xdr:nvSpPr>
        <xdr:cNvPr id="30" name="Line 29"/>
        <xdr:cNvSpPr>
          <a:spLocks noChangeShapeType="1"/>
        </xdr:cNvSpPr>
      </xdr:nvSpPr>
      <xdr:spPr bwMode="auto">
        <a:xfrm flipH="1">
          <a:off x="809625" y="114300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123825</xdr:colOff>
      <xdr:row>5</xdr:row>
      <xdr:rowOff>47625</xdr:rowOff>
    </xdr:from>
    <xdr:to>
      <xdr:col>5</xdr:col>
      <xdr:colOff>38100</xdr:colOff>
      <xdr:row>5</xdr:row>
      <xdr:rowOff>123825</xdr:rowOff>
    </xdr:to>
    <xdr:sp macro="" textlink="">
      <xdr:nvSpPr>
        <xdr:cNvPr id="31" name="Rectangle 30"/>
        <xdr:cNvSpPr>
          <a:spLocks noChangeArrowheads="1"/>
        </xdr:cNvSpPr>
      </xdr:nvSpPr>
      <xdr:spPr bwMode="auto">
        <a:xfrm>
          <a:off x="771525" y="857250"/>
          <a:ext cx="76200" cy="76200"/>
        </a:xfrm>
        <a:prstGeom prst="rect">
          <a:avLst/>
        </a:prstGeom>
        <a:solidFill>
          <a:srgbClr val="FF99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5</xdr:row>
      <xdr:rowOff>123825</xdr:rowOff>
    </xdr:from>
    <xdr:to>
      <xdr:col>5</xdr:col>
      <xdr:colOff>0</xdr:colOff>
      <xdr:row>7</xdr:row>
      <xdr:rowOff>9525</xdr:rowOff>
    </xdr:to>
    <xdr:sp macro="" textlink="">
      <xdr:nvSpPr>
        <xdr:cNvPr id="32" name="Line 31"/>
        <xdr:cNvSpPr>
          <a:spLocks noChangeShapeType="1"/>
        </xdr:cNvSpPr>
      </xdr:nvSpPr>
      <xdr:spPr bwMode="auto">
        <a:xfrm flipV="1">
          <a:off x="809625" y="933450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4</xdr:row>
      <xdr:rowOff>9525</xdr:rowOff>
    </xdr:from>
    <xdr:to>
      <xdr:col>5</xdr:col>
      <xdr:colOff>9525</xdr:colOff>
      <xdr:row>5</xdr:row>
      <xdr:rowOff>47625</xdr:rowOff>
    </xdr:to>
    <xdr:sp macro="" textlink="">
      <xdr:nvSpPr>
        <xdr:cNvPr id="33" name="Line 32"/>
        <xdr:cNvSpPr>
          <a:spLocks noChangeShapeType="1"/>
        </xdr:cNvSpPr>
      </xdr:nvSpPr>
      <xdr:spPr bwMode="auto">
        <a:xfrm flipV="1">
          <a:off x="819150" y="657225"/>
          <a:ext cx="0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95250</xdr:colOff>
      <xdr:row>3</xdr:row>
      <xdr:rowOff>114300</xdr:rowOff>
    </xdr:from>
    <xdr:to>
      <xdr:col>8</xdr:col>
      <xdr:colOff>95250</xdr:colOff>
      <xdr:row>5</xdr:row>
      <xdr:rowOff>85725</xdr:rowOff>
    </xdr:to>
    <xdr:sp macro="" textlink="">
      <xdr:nvSpPr>
        <xdr:cNvPr id="34" name="Line 33"/>
        <xdr:cNvSpPr>
          <a:spLocks noChangeShapeType="1"/>
        </xdr:cNvSpPr>
      </xdr:nvSpPr>
      <xdr:spPr bwMode="auto">
        <a:xfrm flipH="1">
          <a:off x="1390650" y="600075"/>
          <a:ext cx="0" cy="295275"/>
        </a:xfrm>
        <a:prstGeom prst="line">
          <a:avLst/>
        </a:prstGeom>
        <a:noFill/>
        <a:ln w="19050" cmpd="dbl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38100</xdr:colOff>
      <xdr:row>5</xdr:row>
      <xdr:rowOff>85725</xdr:rowOff>
    </xdr:from>
    <xdr:to>
      <xdr:col>8</xdr:col>
      <xdr:colOff>95250</xdr:colOff>
      <xdr:row>5</xdr:row>
      <xdr:rowOff>85725</xdr:rowOff>
    </xdr:to>
    <xdr:sp macro="" textlink="">
      <xdr:nvSpPr>
        <xdr:cNvPr id="35" name="Line 34"/>
        <xdr:cNvSpPr>
          <a:spLocks noChangeShapeType="1"/>
        </xdr:cNvSpPr>
      </xdr:nvSpPr>
      <xdr:spPr bwMode="auto">
        <a:xfrm>
          <a:off x="847725" y="895350"/>
          <a:ext cx="542925" cy="0"/>
        </a:xfrm>
        <a:prstGeom prst="line">
          <a:avLst/>
        </a:prstGeom>
        <a:noFill/>
        <a:ln w="19050" cmpd="dbl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5</xdr:row>
      <xdr:rowOff>38100</xdr:rowOff>
    </xdr:from>
    <xdr:to>
      <xdr:col>10</xdr:col>
      <xdr:colOff>0</xdr:colOff>
      <xdr:row>5</xdr:row>
      <xdr:rowOff>142875</xdr:rowOff>
    </xdr:to>
    <xdr:sp macro="" textlink="">
      <xdr:nvSpPr>
        <xdr:cNvPr id="36" name="Line 35"/>
        <xdr:cNvSpPr>
          <a:spLocks noChangeShapeType="1"/>
        </xdr:cNvSpPr>
      </xdr:nvSpPr>
      <xdr:spPr bwMode="auto">
        <a:xfrm>
          <a:off x="1619250" y="847725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5</xdr:row>
      <xdr:rowOff>76200</xdr:rowOff>
    </xdr:from>
    <xdr:to>
      <xdr:col>10</xdr:col>
      <xdr:colOff>66675</xdr:colOff>
      <xdr:row>5</xdr:row>
      <xdr:rowOff>142875</xdr:rowOff>
    </xdr:to>
    <xdr:sp macro="" textlink="">
      <xdr:nvSpPr>
        <xdr:cNvPr id="37" name="Line 36"/>
        <xdr:cNvSpPr>
          <a:spLocks noChangeShapeType="1"/>
        </xdr:cNvSpPr>
      </xdr:nvSpPr>
      <xdr:spPr bwMode="auto">
        <a:xfrm flipV="1">
          <a:off x="1619250" y="885825"/>
          <a:ext cx="66675" cy="66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5</xdr:row>
      <xdr:rowOff>38100</xdr:rowOff>
    </xdr:from>
    <xdr:to>
      <xdr:col>10</xdr:col>
      <xdr:colOff>0</xdr:colOff>
      <xdr:row>5</xdr:row>
      <xdr:rowOff>85725</xdr:rowOff>
    </xdr:to>
    <xdr:sp macro="" textlink="">
      <xdr:nvSpPr>
        <xdr:cNvPr id="38" name="Line 37"/>
        <xdr:cNvSpPr>
          <a:spLocks noChangeShapeType="1"/>
        </xdr:cNvSpPr>
      </xdr:nvSpPr>
      <xdr:spPr bwMode="auto">
        <a:xfrm flipV="1">
          <a:off x="1533525" y="847725"/>
          <a:ext cx="85725" cy="47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5</xdr:row>
      <xdr:rowOff>85725</xdr:rowOff>
    </xdr:from>
    <xdr:to>
      <xdr:col>12</xdr:col>
      <xdr:colOff>0</xdr:colOff>
      <xdr:row>5</xdr:row>
      <xdr:rowOff>85725</xdr:rowOff>
    </xdr:to>
    <xdr:sp macro="" textlink="">
      <xdr:nvSpPr>
        <xdr:cNvPr id="39" name="Line 38"/>
        <xdr:cNvSpPr>
          <a:spLocks noChangeShapeType="1"/>
        </xdr:cNvSpPr>
      </xdr:nvSpPr>
      <xdr:spPr bwMode="auto">
        <a:xfrm>
          <a:off x="1695450" y="89535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6</xdr:row>
      <xdr:rowOff>95250</xdr:rowOff>
    </xdr:from>
    <xdr:to>
      <xdr:col>12</xdr:col>
      <xdr:colOff>9525</xdr:colOff>
      <xdr:row>6</xdr:row>
      <xdr:rowOff>95250</xdr:rowOff>
    </xdr:to>
    <xdr:sp macro="" textlink="">
      <xdr:nvSpPr>
        <xdr:cNvPr id="40" name="Line 39"/>
        <xdr:cNvSpPr>
          <a:spLocks noChangeShapeType="1"/>
        </xdr:cNvSpPr>
      </xdr:nvSpPr>
      <xdr:spPr bwMode="auto">
        <a:xfrm>
          <a:off x="1657350" y="1066800"/>
          <a:ext cx="295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9525</xdr:colOff>
      <xdr:row>5</xdr:row>
      <xdr:rowOff>85725</xdr:rowOff>
    </xdr:from>
    <xdr:to>
      <xdr:col>9</xdr:col>
      <xdr:colOff>9525</xdr:colOff>
      <xdr:row>6</xdr:row>
      <xdr:rowOff>95250</xdr:rowOff>
    </xdr:to>
    <xdr:sp macro="" textlink="">
      <xdr:nvSpPr>
        <xdr:cNvPr id="41" name="Line 40"/>
        <xdr:cNvSpPr>
          <a:spLocks noChangeShapeType="1"/>
        </xdr:cNvSpPr>
      </xdr:nvSpPr>
      <xdr:spPr bwMode="auto">
        <a:xfrm>
          <a:off x="1466850" y="8953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9525</xdr:colOff>
      <xdr:row>6</xdr:row>
      <xdr:rowOff>95250</xdr:rowOff>
    </xdr:from>
    <xdr:to>
      <xdr:col>9</xdr:col>
      <xdr:colOff>142875</xdr:colOff>
      <xdr:row>6</xdr:row>
      <xdr:rowOff>95250</xdr:rowOff>
    </xdr:to>
    <xdr:sp macro="" textlink="">
      <xdr:nvSpPr>
        <xdr:cNvPr id="42" name="Line 41"/>
        <xdr:cNvSpPr>
          <a:spLocks noChangeShapeType="1"/>
        </xdr:cNvSpPr>
      </xdr:nvSpPr>
      <xdr:spPr bwMode="auto">
        <a:xfrm>
          <a:off x="1466850" y="1066800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9525</xdr:colOff>
      <xdr:row>5</xdr:row>
      <xdr:rowOff>85725</xdr:rowOff>
    </xdr:from>
    <xdr:to>
      <xdr:col>9</xdr:col>
      <xdr:colOff>76200</xdr:colOff>
      <xdr:row>5</xdr:row>
      <xdr:rowOff>85725</xdr:rowOff>
    </xdr:to>
    <xdr:sp macro="" textlink="">
      <xdr:nvSpPr>
        <xdr:cNvPr id="43" name="Line 42"/>
        <xdr:cNvSpPr>
          <a:spLocks noChangeShapeType="1"/>
        </xdr:cNvSpPr>
      </xdr:nvSpPr>
      <xdr:spPr bwMode="auto">
        <a:xfrm>
          <a:off x="1466850" y="895350"/>
          <a:ext cx="66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3</xdr:row>
      <xdr:rowOff>38100</xdr:rowOff>
    </xdr:from>
    <xdr:to>
      <xdr:col>10</xdr:col>
      <xdr:colOff>123825</xdr:colOff>
      <xdr:row>3</xdr:row>
      <xdr:rowOff>38100</xdr:rowOff>
    </xdr:to>
    <xdr:sp macro="" textlink="">
      <xdr:nvSpPr>
        <xdr:cNvPr id="44" name="Line 43"/>
        <xdr:cNvSpPr>
          <a:spLocks noChangeShapeType="1"/>
        </xdr:cNvSpPr>
      </xdr:nvSpPr>
      <xdr:spPr bwMode="auto">
        <a:xfrm>
          <a:off x="1619250" y="523875"/>
          <a:ext cx="123825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123825</xdr:colOff>
      <xdr:row>2</xdr:row>
      <xdr:rowOff>133350</xdr:rowOff>
    </xdr:from>
    <xdr:to>
      <xdr:col>11</xdr:col>
      <xdr:colOff>114300</xdr:colOff>
      <xdr:row>3</xdr:row>
      <xdr:rowOff>114300</xdr:rowOff>
    </xdr:to>
    <xdr:sp macro="" textlink="">
      <xdr:nvSpPr>
        <xdr:cNvPr id="45" name="AutoShape 44"/>
        <xdr:cNvSpPr>
          <a:spLocks noChangeArrowheads="1"/>
        </xdr:cNvSpPr>
      </xdr:nvSpPr>
      <xdr:spPr bwMode="auto">
        <a:xfrm>
          <a:off x="1743075" y="457200"/>
          <a:ext cx="152400" cy="142875"/>
        </a:xfrm>
        <a:custGeom>
          <a:avLst/>
          <a:gdLst>
            <a:gd name="T0" fmla="*/ 537633 w 21600"/>
            <a:gd name="T1" fmla="*/ 0 h 21600"/>
            <a:gd name="T2" fmla="*/ 157459 w 21600"/>
            <a:gd name="T3" fmla="*/ 138390 h 21600"/>
            <a:gd name="T4" fmla="*/ 0 w 21600"/>
            <a:gd name="T5" fmla="*/ 472533 h 21600"/>
            <a:gd name="T6" fmla="*/ 157459 w 21600"/>
            <a:gd name="T7" fmla="*/ 806668 h 21600"/>
            <a:gd name="T8" fmla="*/ 537633 w 21600"/>
            <a:gd name="T9" fmla="*/ 945059 h 21600"/>
            <a:gd name="T10" fmla="*/ 917808 w 21600"/>
            <a:gd name="T11" fmla="*/ 806668 h 21600"/>
            <a:gd name="T12" fmla="*/ 1075267 w 21600"/>
            <a:gd name="T13" fmla="*/ 472533 h 21600"/>
            <a:gd name="T14" fmla="*/ 917808 w 21600"/>
            <a:gd name="T15" fmla="*/ 138390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3163 w 21600"/>
            <a:gd name="T25" fmla="*/ 3163 h 21600"/>
            <a:gd name="T26" fmla="*/ 18437 w 21600"/>
            <a:gd name="T27" fmla="*/ 18437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5400" y="10800"/>
              </a:moveTo>
              <a:cubicBezTo>
                <a:pt x="5400" y="13782"/>
                <a:pt x="7818" y="16200"/>
                <a:pt x="10800" y="16200"/>
              </a:cubicBezTo>
              <a:cubicBezTo>
                <a:pt x="13782" y="16200"/>
                <a:pt x="16200" y="13782"/>
                <a:pt x="16200" y="10800"/>
              </a:cubicBezTo>
              <a:cubicBezTo>
                <a:pt x="16200" y="7818"/>
                <a:pt x="13782" y="5400"/>
                <a:pt x="10800" y="5400"/>
              </a:cubicBezTo>
              <a:cubicBezTo>
                <a:pt x="7818" y="5400"/>
                <a:pt x="5400" y="7818"/>
                <a:pt x="5400" y="10800"/>
              </a:cubicBezTo>
              <a:close/>
            </a:path>
          </a:pathLst>
        </a:custGeom>
        <a:solidFill>
          <a:srgbClr val="CC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114300</xdr:colOff>
      <xdr:row>3</xdr:row>
      <xdr:rowOff>76200</xdr:rowOff>
    </xdr:from>
    <xdr:to>
      <xdr:col>4</xdr:col>
      <xdr:colOff>0</xdr:colOff>
      <xdr:row>3</xdr:row>
      <xdr:rowOff>85725</xdr:rowOff>
    </xdr:to>
    <xdr:sp macro="" textlink="">
      <xdr:nvSpPr>
        <xdr:cNvPr id="46" name="Line 45"/>
        <xdr:cNvSpPr>
          <a:spLocks noChangeShapeType="1"/>
        </xdr:cNvSpPr>
      </xdr:nvSpPr>
      <xdr:spPr bwMode="auto">
        <a:xfrm rot="-5088334">
          <a:off x="538162" y="461963"/>
          <a:ext cx="9525" cy="20955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19</xdr:col>
      <xdr:colOff>9525</xdr:colOff>
      <xdr:row>2</xdr:row>
      <xdr:rowOff>9525</xdr:rowOff>
    </xdr:from>
    <xdr:to>
      <xdr:col>21</xdr:col>
      <xdr:colOff>9525</xdr:colOff>
      <xdr:row>4</xdr:row>
      <xdr:rowOff>9525</xdr:rowOff>
    </xdr:to>
    <xdr:sp macro="" textlink="">
      <xdr:nvSpPr>
        <xdr:cNvPr id="47" name="Rectangle 46"/>
        <xdr:cNvSpPr>
          <a:spLocks noChangeArrowheads="1"/>
        </xdr:cNvSpPr>
      </xdr:nvSpPr>
      <xdr:spPr bwMode="auto">
        <a:xfrm>
          <a:off x="3086100" y="333375"/>
          <a:ext cx="323850" cy="323850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9525</xdr:colOff>
      <xdr:row>0</xdr:row>
      <xdr:rowOff>142875</xdr:rowOff>
    </xdr:from>
    <xdr:to>
      <xdr:col>20</xdr:col>
      <xdr:colOff>9525</xdr:colOff>
      <xdr:row>2</xdr:row>
      <xdr:rowOff>9525</xdr:rowOff>
    </xdr:to>
    <xdr:sp macro="" textlink="">
      <xdr:nvSpPr>
        <xdr:cNvPr id="48" name="Line 47"/>
        <xdr:cNvSpPr>
          <a:spLocks noChangeShapeType="1"/>
        </xdr:cNvSpPr>
      </xdr:nvSpPr>
      <xdr:spPr bwMode="auto">
        <a:xfrm flipV="1">
          <a:off x="3248025" y="142875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9525</xdr:colOff>
      <xdr:row>0</xdr:row>
      <xdr:rowOff>142875</xdr:rowOff>
    </xdr:from>
    <xdr:to>
      <xdr:col>23</xdr:col>
      <xdr:colOff>0</xdr:colOff>
      <xdr:row>0</xdr:row>
      <xdr:rowOff>142875</xdr:rowOff>
    </xdr:to>
    <xdr:sp macro="" textlink="">
      <xdr:nvSpPr>
        <xdr:cNvPr id="49" name="Line 48"/>
        <xdr:cNvSpPr>
          <a:spLocks noChangeShapeType="1"/>
        </xdr:cNvSpPr>
      </xdr:nvSpPr>
      <xdr:spPr bwMode="auto">
        <a:xfrm>
          <a:off x="3248025" y="142875"/>
          <a:ext cx="476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9525</xdr:colOff>
      <xdr:row>0</xdr:row>
      <xdr:rowOff>142875</xdr:rowOff>
    </xdr:from>
    <xdr:to>
      <xdr:col>23</xdr:col>
      <xdr:colOff>9525</xdr:colOff>
      <xdr:row>5</xdr:row>
      <xdr:rowOff>0</xdr:rowOff>
    </xdr:to>
    <xdr:sp macro="" textlink="">
      <xdr:nvSpPr>
        <xdr:cNvPr id="50" name="Line 49"/>
        <xdr:cNvSpPr>
          <a:spLocks noChangeShapeType="1"/>
        </xdr:cNvSpPr>
      </xdr:nvSpPr>
      <xdr:spPr bwMode="auto">
        <a:xfrm flipH="1">
          <a:off x="3733800" y="142875"/>
          <a:ext cx="0" cy="666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57150</xdr:colOff>
      <xdr:row>5</xdr:row>
      <xdr:rowOff>0</xdr:rowOff>
    </xdr:from>
    <xdr:to>
      <xdr:col>23</xdr:col>
      <xdr:colOff>104775</xdr:colOff>
      <xdr:row>6</xdr:row>
      <xdr:rowOff>9525</xdr:rowOff>
    </xdr:to>
    <xdr:sp macro="" textlink="">
      <xdr:nvSpPr>
        <xdr:cNvPr id="51" name="Rectangle 50"/>
        <xdr:cNvSpPr>
          <a:spLocks noChangeArrowheads="1"/>
        </xdr:cNvSpPr>
      </xdr:nvSpPr>
      <xdr:spPr bwMode="auto">
        <a:xfrm>
          <a:off x="3619500" y="809625"/>
          <a:ext cx="209550" cy="171450"/>
        </a:xfrm>
        <a:prstGeom prst="rect">
          <a:avLst/>
        </a:prstGeom>
        <a:solidFill>
          <a:srgbClr val="FF99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0</xdr:colOff>
      <xdr:row>6</xdr:row>
      <xdr:rowOff>9525</xdr:rowOff>
    </xdr:from>
    <xdr:to>
      <xdr:col>23</xdr:col>
      <xdr:colOff>0</xdr:colOff>
      <xdr:row>7</xdr:row>
      <xdr:rowOff>9525</xdr:rowOff>
    </xdr:to>
    <xdr:sp macro="" textlink="">
      <xdr:nvSpPr>
        <xdr:cNvPr id="52" name="Line 51"/>
        <xdr:cNvSpPr>
          <a:spLocks noChangeShapeType="1"/>
        </xdr:cNvSpPr>
      </xdr:nvSpPr>
      <xdr:spPr bwMode="auto">
        <a:xfrm>
          <a:off x="3724275" y="981075"/>
          <a:ext cx="0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9525</xdr:colOff>
      <xdr:row>7</xdr:row>
      <xdr:rowOff>9525</xdr:rowOff>
    </xdr:from>
    <xdr:to>
      <xdr:col>23</xdr:col>
      <xdr:colOff>0</xdr:colOff>
      <xdr:row>7</xdr:row>
      <xdr:rowOff>9525</xdr:rowOff>
    </xdr:to>
    <xdr:sp macro="" textlink="">
      <xdr:nvSpPr>
        <xdr:cNvPr id="53" name="Line 52"/>
        <xdr:cNvSpPr>
          <a:spLocks noChangeShapeType="1"/>
        </xdr:cNvSpPr>
      </xdr:nvSpPr>
      <xdr:spPr bwMode="auto">
        <a:xfrm flipH="1" flipV="1">
          <a:off x="3571875" y="1143000"/>
          <a:ext cx="152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28575</xdr:colOff>
      <xdr:row>6</xdr:row>
      <xdr:rowOff>104775</xdr:rowOff>
    </xdr:from>
    <xdr:to>
      <xdr:col>22</xdr:col>
      <xdr:colOff>0</xdr:colOff>
      <xdr:row>7</xdr:row>
      <xdr:rowOff>76200</xdr:rowOff>
    </xdr:to>
    <xdr:sp macro="" textlink="">
      <xdr:nvSpPr>
        <xdr:cNvPr id="54" name="Oval 53"/>
        <xdr:cNvSpPr>
          <a:spLocks noChangeArrowheads="1"/>
        </xdr:cNvSpPr>
      </xdr:nvSpPr>
      <xdr:spPr bwMode="auto">
        <a:xfrm>
          <a:off x="3429000" y="107632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57150</xdr:colOff>
      <xdr:row>7</xdr:row>
      <xdr:rowOff>9525</xdr:rowOff>
    </xdr:from>
    <xdr:to>
      <xdr:col>21</xdr:col>
      <xdr:colOff>114300</xdr:colOff>
      <xdr:row>7</xdr:row>
      <xdr:rowOff>9525</xdr:rowOff>
    </xdr:to>
    <xdr:sp macro="" textlink="">
      <xdr:nvSpPr>
        <xdr:cNvPr id="55" name="Line 54"/>
        <xdr:cNvSpPr>
          <a:spLocks noChangeShapeType="1"/>
        </xdr:cNvSpPr>
      </xdr:nvSpPr>
      <xdr:spPr bwMode="auto">
        <a:xfrm flipH="1">
          <a:off x="3457575" y="1143000"/>
          <a:ext cx="571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20</xdr:col>
      <xdr:colOff>9525</xdr:colOff>
      <xdr:row>7</xdr:row>
      <xdr:rowOff>9525</xdr:rowOff>
    </xdr:from>
    <xdr:to>
      <xdr:col>21</xdr:col>
      <xdr:colOff>19050</xdr:colOff>
      <xdr:row>7</xdr:row>
      <xdr:rowOff>9525</xdr:rowOff>
    </xdr:to>
    <xdr:sp macro="" textlink="">
      <xdr:nvSpPr>
        <xdr:cNvPr id="56" name="Line 55"/>
        <xdr:cNvSpPr>
          <a:spLocks noChangeShapeType="1"/>
        </xdr:cNvSpPr>
      </xdr:nvSpPr>
      <xdr:spPr bwMode="auto">
        <a:xfrm flipH="1">
          <a:off x="3248025" y="1143000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9525</xdr:colOff>
      <xdr:row>4</xdr:row>
      <xdr:rowOff>19050</xdr:rowOff>
    </xdr:from>
    <xdr:to>
      <xdr:col>20</xdr:col>
      <xdr:colOff>9525</xdr:colOff>
      <xdr:row>7</xdr:row>
      <xdr:rowOff>9525</xdr:rowOff>
    </xdr:to>
    <xdr:sp macro="" textlink="">
      <xdr:nvSpPr>
        <xdr:cNvPr id="57" name="Line 56"/>
        <xdr:cNvSpPr>
          <a:spLocks noChangeShapeType="1"/>
        </xdr:cNvSpPr>
      </xdr:nvSpPr>
      <xdr:spPr bwMode="auto">
        <a:xfrm flipV="1">
          <a:off x="3248025" y="666750"/>
          <a:ext cx="0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0</xdr:colOff>
      <xdr:row>5</xdr:row>
      <xdr:rowOff>38100</xdr:rowOff>
    </xdr:from>
    <xdr:to>
      <xdr:col>23</xdr:col>
      <xdr:colOff>0</xdr:colOff>
      <xdr:row>5</xdr:row>
      <xdr:rowOff>142875</xdr:rowOff>
    </xdr:to>
    <xdr:sp macro="" textlink="">
      <xdr:nvSpPr>
        <xdr:cNvPr id="58" name="Line 57"/>
        <xdr:cNvSpPr>
          <a:spLocks noChangeShapeType="1"/>
        </xdr:cNvSpPr>
      </xdr:nvSpPr>
      <xdr:spPr bwMode="auto">
        <a:xfrm>
          <a:off x="3724275" y="847725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9525</xdr:colOff>
      <xdr:row>5</xdr:row>
      <xdr:rowOff>76200</xdr:rowOff>
    </xdr:from>
    <xdr:to>
      <xdr:col>23</xdr:col>
      <xdr:colOff>85725</xdr:colOff>
      <xdr:row>5</xdr:row>
      <xdr:rowOff>142875</xdr:rowOff>
    </xdr:to>
    <xdr:sp macro="" textlink="">
      <xdr:nvSpPr>
        <xdr:cNvPr id="59" name="Line 58"/>
        <xdr:cNvSpPr>
          <a:spLocks noChangeShapeType="1"/>
        </xdr:cNvSpPr>
      </xdr:nvSpPr>
      <xdr:spPr bwMode="auto">
        <a:xfrm flipV="1">
          <a:off x="3733800" y="885825"/>
          <a:ext cx="76200" cy="66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76200</xdr:colOff>
      <xdr:row>5</xdr:row>
      <xdr:rowOff>28575</xdr:rowOff>
    </xdr:from>
    <xdr:to>
      <xdr:col>23</xdr:col>
      <xdr:colOff>0</xdr:colOff>
      <xdr:row>5</xdr:row>
      <xdr:rowOff>76200</xdr:rowOff>
    </xdr:to>
    <xdr:sp macro="" textlink="">
      <xdr:nvSpPr>
        <xdr:cNvPr id="60" name="Line 59"/>
        <xdr:cNvSpPr>
          <a:spLocks noChangeShapeType="1"/>
        </xdr:cNvSpPr>
      </xdr:nvSpPr>
      <xdr:spPr bwMode="auto">
        <a:xfrm flipV="1">
          <a:off x="3638550" y="838200"/>
          <a:ext cx="85725" cy="47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85725</xdr:colOff>
      <xdr:row>5</xdr:row>
      <xdr:rowOff>76200</xdr:rowOff>
    </xdr:from>
    <xdr:to>
      <xdr:col>25</xdr:col>
      <xdr:colOff>9525</xdr:colOff>
      <xdr:row>5</xdr:row>
      <xdr:rowOff>76200</xdr:rowOff>
    </xdr:to>
    <xdr:sp macro="" textlink="">
      <xdr:nvSpPr>
        <xdr:cNvPr id="61" name="Line 60"/>
        <xdr:cNvSpPr>
          <a:spLocks noChangeShapeType="1"/>
        </xdr:cNvSpPr>
      </xdr:nvSpPr>
      <xdr:spPr bwMode="auto">
        <a:xfrm>
          <a:off x="3810000" y="88582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28575</xdr:colOff>
      <xdr:row>6</xdr:row>
      <xdr:rowOff>76200</xdr:rowOff>
    </xdr:from>
    <xdr:to>
      <xdr:col>25</xdr:col>
      <xdr:colOff>0</xdr:colOff>
      <xdr:row>6</xdr:row>
      <xdr:rowOff>76200</xdr:rowOff>
    </xdr:to>
    <xdr:sp macro="" textlink="">
      <xdr:nvSpPr>
        <xdr:cNvPr id="62" name="Line 61"/>
        <xdr:cNvSpPr>
          <a:spLocks noChangeShapeType="1"/>
        </xdr:cNvSpPr>
      </xdr:nvSpPr>
      <xdr:spPr bwMode="auto">
        <a:xfrm>
          <a:off x="3752850" y="1047750"/>
          <a:ext cx="295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19050</xdr:colOff>
      <xdr:row>5</xdr:row>
      <xdr:rowOff>76200</xdr:rowOff>
    </xdr:from>
    <xdr:to>
      <xdr:col>22</xdr:col>
      <xdr:colOff>19050</xdr:colOff>
      <xdr:row>6</xdr:row>
      <xdr:rowOff>76200</xdr:rowOff>
    </xdr:to>
    <xdr:sp macro="" textlink="">
      <xdr:nvSpPr>
        <xdr:cNvPr id="63" name="Line 62"/>
        <xdr:cNvSpPr>
          <a:spLocks noChangeShapeType="1"/>
        </xdr:cNvSpPr>
      </xdr:nvSpPr>
      <xdr:spPr bwMode="auto">
        <a:xfrm>
          <a:off x="3581400" y="885825"/>
          <a:ext cx="0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19050</xdr:colOff>
      <xdr:row>6</xdr:row>
      <xdr:rowOff>76200</xdr:rowOff>
    </xdr:from>
    <xdr:to>
      <xdr:col>22</xdr:col>
      <xdr:colOff>142875</xdr:colOff>
      <xdr:row>6</xdr:row>
      <xdr:rowOff>76200</xdr:rowOff>
    </xdr:to>
    <xdr:sp macro="" textlink="">
      <xdr:nvSpPr>
        <xdr:cNvPr id="64" name="Line 63"/>
        <xdr:cNvSpPr>
          <a:spLocks noChangeShapeType="1"/>
        </xdr:cNvSpPr>
      </xdr:nvSpPr>
      <xdr:spPr bwMode="auto">
        <a:xfrm>
          <a:off x="3581400" y="10477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114300</xdr:colOff>
      <xdr:row>3</xdr:row>
      <xdr:rowOff>76200</xdr:rowOff>
    </xdr:from>
    <xdr:to>
      <xdr:col>19</xdr:col>
      <xdr:colOff>0</xdr:colOff>
      <xdr:row>3</xdr:row>
      <xdr:rowOff>85725</xdr:rowOff>
    </xdr:to>
    <xdr:sp macro="" textlink="">
      <xdr:nvSpPr>
        <xdr:cNvPr id="65" name="Line 64"/>
        <xdr:cNvSpPr>
          <a:spLocks noChangeShapeType="1"/>
        </xdr:cNvSpPr>
      </xdr:nvSpPr>
      <xdr:spPr bwMode="auto">
        <a:xfrm rot="-5088334">
          <a:off x="2928937" y="423863"/>
          <a:ext cx="9525" cy="28575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22</xdr:col>
      <xdr:colOff>19050</xdr:colOff>
      <xdr:row>5</xdr:row>
      <xdr:rowOff>76200</xdr:rowOff>
    </xdr:from>
    <xdr:to>
      <xdr:col>22</xdr:col>
      <xdr:colOff>76200</xdr:colOff>
      <xdr:row>5</xdr:row>
      <xdr:rowOff>76200</xdr:rowOff>
    </xdr:to>
    <xdr:sp macro="" textlink="">
      <xdr:nvSpPr>
        <xdr:cNvPr id="66" name="Line 65"/>
        <xdr:cNvSpPr>
          <a:spLocks noChangeShapeType="1"/>
        </xdr:cNvSpPr>
      </xdr:nvSpPr>
      <xdr:spPr bwMode="auto">
        <a:xfrm>
          <a:off x="3581400" y="885825"/>
          <a:ext cx="57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76200</xdr:colOff>
      <xdr:row>14</xdr:row>
      <xdr:rowOff>95250</xdr:rowOff>
    </xdr:from>
    <xdr:to>
      <xdr:col>19</xdr:col>
      <xdr:colOff>114300</xdr:colOff>
      <xdr:row>16</xdr:row>
      <xdr:rowOff>104775</xdr:rowOff>
    </xdr:to>
    <xdr:sp macro="" textlink="">
      <xdr:nvSpPr>
        <xdr:cNvPr id="67" name="Rectangle 66"/>
        <xdr:cNvSpPr>
          <a:spLocks noChangeArrowheads="1"/>
        </xdr:cNvSpPr>
      </xdr:nvSpPr>
      <xdr:spPr bwMode="auto">
        <a:xfrm>
          <a:off x="2752725" y="2133600"/>
          <a:ext cx="438150" cy="333375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19050</xdr:colOff>
      <xdr:row>15</xdr:row>
      <xdr:rowOff>38100</xdr:rowOff>
    </xdr:from>
    <xdr:to>
      <xdr:col>17</xdr:col>
      <xdr:colOff>66675</xdr:colOff>
      <xdr:row>15</xdr:row>
      <xdr:rowOff>47625</xdr:rowOff>
    </xdr:to>
    <xdr:sp macro="" textlink="">
      <xdr:nvSpPr>
        <xdr:cNvPr id="68" name="Line 67"/>
        <xdr:cNvSpPr>
          <a:spLocks noChangeShapeType="1"/>
        </xdr:cNvSpPr>
      </xdr:nvSpPr>
      <xdr:spPr bwMode="auto">
        <a:xfrm rot="-5088334">
          <a:off x="2633662" y="2138363"/>
          <a:ext cx="9525" cy="20955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19</xdr:col>
      <xdr:colOff>123825</xdr:colOff>
      <xdr:row>16</xdr:row>
      <xdr:rowOff>57150</xdr:rowOff>
    </xdr:from>
    <xdr:to>
      <xdr:col>20</xdr:col>
      <xdr:colOff>123825</xdr:colOff>
      <xdr:row>16</xdr:row>
      <xdr:rowOff>57150</xdr:rowOff>
    </xdr:to>
    <xdr:sp macro="" textlink="">
      <xdr:nvSpPr>
        <xdr:cNvPr id="69" name="Line 68"/>
        <xdr:cNvSpPr>
          <a:spLocks noChangeShapeType="1"/>
        </xdr:cNvSpPr>
      </xdr:nvSpPr>
      <xdr:spPr bwMode="auto">
        <a:xfrm>
          <a:off x="3200400" y="2419350"/>
          <a:ext cx="161925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123825</xdr:colOff>
      <xdr:row>15</xdr:row>
      <xdr:rowOff>152400</xdr:rowOff>
    </xdr:from>
    <xdr:to>
      <xdr:col>21</xdr:col>
      <xdr:colOff>114300</xdr:colOff>
      <xdr:row>16</xdr:row>
      <xdr:rowOff>133350</xdr:rowOff>
    </xdr:to>
    <xdr:sp macro="" textlink="">
      <xdr:nvSpPr>
        <xdr:cNvPr id="70" name="AutoShape 69"/>
        <xdr:cNvSpPr>
          <a:spLocks noChangeArrowheads="1"/>
        </xdr:cNvSpPr>
      </xdr:nvSpPr>
      <xdr:spPr bwMode="auto">
        <a:xfrm>
          <a:off x="3362325" y="2352675"/>
          <a:ext cx="152400" cy="142875"/>
        </a:xfrm>
        <a:custGeom>
          <a:avLst/>
          <a:gdLst>
            <a:gd name="T0" fmla="*/ 537633 w 21600"/>
            <a:gd name="T1" fmla="*/ 0 h 21600"/>
            <a:gd name="T2" fmla="*/ 157459 w 21600"/>
            <a:gd name="T3" fmla="*/ 138390 h 21600"/>
            <a:gd name="T4" fmla="*/ 0 w 21600"/>
            <a:gd name="T5" fmla="*/ 472533 h 21600"/>
            <a:gd name="T6" fmla="*/ 157459 w 21600"/>
            <a:gd name="T7" fmla="*/ 806668 h 21600"/>
            <a:gd name="T8" fmla="*/ 537633 w 21600"/>
            <a:gd name="T9" fmla="*/ 945059 h 21600"/>
            <a:gd name="T10" fmla="*/ 917808 w 21600"/>
            <a:gd name="T11" fmla="*/ 806668 h 21600"/>
            <a:gd name="T12" fmla="*/ 1075267 w 21600"/>
            <a:gd name="T13" fmla="*/ 472533 h 21600"/>
            <a:gd name="T14" fmla="*/ 917808 w 21600"/>
            <a:gd name="T15" fmla="*/ 138390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3163 w 21600"/>
            <a:gd name="T25" fmla="*/ 3163 h 21600"/>
            <a:gd name="T26" fmla="*/ 18437 w 21600"/>
            <a:gd name="T27" fmla="*/ 18437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5400" y="10800"/>
              </a:moveTo>
              <a:cubicBezTo>
                <a:pt x="5400" y="13782"/>
                <a:pt x="7818" y="16200"/>
                <a:pt x="10800" y="16200"/>
              </a:cubicBezTo>
              <a:cubicBezTo>
                <a:pt x="13782" y="16200"/>
                <a:pt x="16200" y="13782"/>
                <a:pt x="16200" y="10800"/>
              </a:cubicBezTo>
              <a:cubicBezTo>
                <a:pt x="16200" y="7818"/>
                <a:pt x="13782" y="5400"/>
                <a:pt x="10800" y="5400"/>
              </a:cubicBezTo>
              <a:cubicBezTo>
                <a:pt x="7818" y="5400"/>
                <a:pt x="5400" y="7818"/>
                <a:pt x="5400" y="10800"/>
              </a:cubicBezTo>
              <a:close/>
            </a:path>
          </a:pathLst>
        </a:custGeom>
        <a:solidFill>
          <a:srgbClr val="CC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66675</xdr:colOff>
      <xdr:row>13</xdr:row>
      <xdr:rowOff>133350</xdr:rowOff>
    </xdr:from>
    <xdr:to>
      <xdr:col>19</xdr:col>
      <xdr:colOff>66675</xdr:colOff>
      <xdr:row>14</xdr:row>
      <xdr:rowOff>85725</xdr:rowOff>
    </xdr:to>
    <xdr:sp macro="" textlink="">
      <xdr:nvSpPr>
        <xdr:cNvPr id="71" name="Line 70"/>
        <xdr:cNvSpPr>
          <a:spLocks noChangeShapeType="1"/>
        </xdr:cNvSpPr>
      </xdr:nvSpPr>
      <xdr:spPr bwMode="auto">
        <a:xfrm flipV="1">
          <a:off x="3143250" y="2009775"/>
          <a:ext cx="0" cy="114300"/>
        </a:xfrm>
        <a:prstGeom prst="line">
          <a:avLst/>
        </a:prstGeom>
        <a:noFill/>
        <a:ln w="76200" cmpd="tri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114300</xdr:colOff>
      <xdr:row>11</xdr:row>
      <xdr:rowOff>0</xdr:rowOff>
    </xdr:from>
    <xdr:to>
      <xdr:col>20</xdr:col>
      <xdr:colOff>0</xdr:colOff>
      <xdr:row>13</xdr:row>
      <xdr:rowOff>133350</xdr:rowOff>
    </xdr:to>
    <xdr:sp macro="" textlink="">
      <xdr:nvSpPr>
        <xdr:cNvPr id="72" name="AutoShape 71"/>
        <xdr:cNvSpPr>
          <a:spLocks noChangeArrowheads="1"/>
        </xdr:cNvSpPr>
      </xdr:nvSpPr>
      <xdr:spPr bwMode="auto">
        <a:xfrm rot="5370468">
          <a:off x="2886075" y="1657350"/>
          <a:ext cx="419100" cy="285750"/>
        </a:xfrm>
        <a:prstGeom prst="homePlate">
          <a:avLst>
            <a:gd name="adj" fmla="val 50000"/>
          </a:avLst>
        </a:prstGeom>
        <a:solidFill>
          <a:srgbClr val="FF99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123825</xdr:colOff>
      <xdr:row>12</xdr:row>
      <xdr:rowOff>76200</xdr:rowOff>
    </xdr:from>
    <xdr:to>
      <xdr:col>21</xdr:col>
      <xdr:colOff>142875</xdr:colOff>
      <xdr:row>12</xdr:row>
      <xdr:rowOff>76200</xdr:rowOff>
    </xdr:to>
    <xdr:sp macro="" textlink="">
      <xdr:nvSpPr>
        <xdr:cNvPr id="73" name="Line 72"/>
        <xdr:cNvSpPr>
          <a:spLocks noChangeShapeType="1"/>
        </xdr:cNvSpPr>
      </xdr:nvSpPr>
      <xdr:spPr bwMode="auto">
        <a:xfrm flipH="1">
          <a:off x="2962275" y="1790700"/>
          <a:ext cx="581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133350</xdr:colOff>
      <xdr:row>11</xdr:row>
      <xdr:rowOff>114300</xdr:rowOff>
    </xdr:from>
    <xdr:to>
      <xdr:col>19</xdr:col>
      <xdr:colOff>123825</xdr:colOff>
      <xdr:row>12</xdr:row>
      <xdr:rowOff>66675</xdr:rowOff>
    </xdr:to>
    <xdr:sp macro="" textlink="">
      <xdr:nvSpPr>
        <xdr:cNvPr id="74" name="Line 73"/>
        <xdr:cNvSpPr>
          <a:spLocks noChangeShapeType="1"/>
        </xdr:cNvSpPr>
      </xdr:nvSpPr>
      <xdr:spPr bwMode="auto">
        <a:xfrm flipV="1">
          <a:off x="2971800" y="1704975"/>
          <a:ext cx="22860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133350</xdr:colOff>
      <xdr:row>11</xdr:row>
      <xdr:rowOff>114300</xdr:rowOff>
    </xdr:from>
    <xdr:to>
      <xdr:col>19</xdr:col>
      <xdr:colOff>123825</xdr:colOff>
      <xdr:row>11</xdr:row>
      <xdr:rowOff>114300</xdr:rowOff>
    </xdr:to>
    <xdr:sp macro="" textlink="">
      <xdr:nvSpPr>
        <xdr:cNvPr id="75" name="Line 74"/>
        <xdr:cNvSpPr>
          <a:spLocks noChangeShapeType="1"/>
        </xdr:cNvSpPr>
      </xdr:nvSpPr>
      <xdr:spPr bwMode="auto">
        <a:xfrm flipH="1">
          <a:off x="2971800" y="17049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133350</xdr:colOff>
      <xdr:row>11</xdr:row>
      <xdr:rowOff>28575</xdr:rowOff>
    </xdr:from>
    <xdr:to>
      <xdr:col>19</xdr:col>
      <xdr:colOff>133350</xdr:colOff>
      <xdr:row>11</xdr:row>
      <xdr:rowOff>104775</xdr:rowOff>
    </xdr:to>
    <xdr:sp macro="" textlink="">
      <xdr:nvSpPr>
        <xdr:cNvPr id="76" name="Line 75"/>
        <xdr:cNvSpPr>
          <a:spLocks noChangeShapeType="1"/>
        </xdr:cNvSpPr>
      </xdr:nvSpPr>
      <xdr:spPr bwMode="auto">
        <a:xfrm flipV="1">
          <a:off x="2971800" y="1619250"/>
          <a:ext cx="238125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13</xdr:row>
      <xdr:rowOff>0</xdr:rowOff>
    </xdr:from>
    <xdr:to>
      <xdr:col>22</xdr:col>
      <xdr:colOff>19050</xdr:colOff>
      <xdr:row>14</xdr:row>
      <xdr:rowOff>66675</xdr:rowOff>
    </xdr:to>
    <xdr:sp macro="" textlink="">
      <xdr:nvSpPr>
        <xdr:cNvPr id="77" name="Rectangle 76"/>
        <xdr:cNvSpPr>
          <a:spLocks noChangeArrowheads="1"/>
        </xdr:cNvSpPr>
      </xdr:nvSpPr>
      <xdr:spPr bwMode="auto">
        <a:xfrm>
          <a:off x="3400425" y="1876425"/>
          <a:ext cx="180975" cy="228600"/>
        </a:xfrm>
        <a:prstGeom prst="rect">
          <a:avLst/>
        </a:prstGeom>
        <a:solidFill>
          <a:srgbClr val="FF99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</xdr:col>
      <xdr:colOff>28575</xdr:colOff>
      <xdr:row>14</xdr:row>
      <xdr:rowOff>0</xdr:rowOff>
    </xdr:from>
    <xdr:to>
      <xdr:col>22</xdr:col>
      <xdr:colOff>76200</xdr:colOff>
      <xdr:row>14</xdr:row>
      <xdr:rowOff>0</xdr:rowOff>
    </xdr:to>
    <xdr:sp macro="" textlink="">
      <xdr:nvSpPr>
        <xdr:cNvPr id="78" name="Line 77"/>
        <xdr:cNvSpPr>
          <a:spLocks noChangeShapeType="1"/>
        </xdr:cNvSpPr>
      </xdr:nvSpPr>
      <xdr:spPr bwMode="auto">
        <a:xfrm flipH="1">
          <a:off x="3429000" y="20383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28575</xdr:colOff>
      <xdr:row>13</xdr:row>
      <xdr:rowOff>95250</xdr:rowOff>
    </xdr:from>
    <xdr:to>
      <xdr:col>21</xdr:col>
      <xdr:colOff>152400</xdr:colOff>
      <xdr:row>14</xdr:row>
      <xdr:rowOff>0</xdr:rowOff>
    </xdr:to>
    <xdr:sp macro="" textlink="">
      <xdr:nvSpPr>
        <xdr:cNvPr id="79" name="Line 78"/>
        <xdr:cNvSpPr>
          <a:spLocks noChangeShapeType="1"/>
        </xdr:cNvSpPr>
      </xdr:nvSpPr>
      <xdr:spPr bwMode="auto">
        <a:xfrm flipV="1">
          <a:off x="3429000" y="1971675"/>
          <a:ext cx="123825" cy="66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38100</xdr:colOff>
      <xdr:row>13</xdr:row>
      <xdr:rowOff>95250</xdr:rowOff>
    </xdr:from>
    <xdr:to>
      <xdr:col>21</xdr:col>
      <xdr:colOff>152400</xdr:colOff>
      <xdr:row>13</xdr:row>
      <xdr:rowOff>95250</xdr:rowOff>
    </xdr:to>
    <xdr:sp macro="" textlink="">
      <xdr:nvSpPr>
        <xdr:cNvPr id="80" name="Line 79"/>
        <xdr:cNvSpPr>
          <a:spLocks noChangeShapeType="1"/>
        </xdr:cNvSpPr>
      </xdr:nvSpPr>
      <xdr:spPr bwMode="auto">
        <a:xfrm flipH="1">
          <a:off x="3438525" y="1971675"/>
          <a:ext cx="114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38100</xdr:colOff>
      <xdr:row>13</xdr:row>
      <xdr:rowOff>28575</xdr:rowOff>
    </xdr:from>
    <xdr:to>
      <xdr:col>21</xdr:col>
      <xdr:colOff>152400</xdr:colOff>
      <xdr:row>13</xdr:row>
      <xdr:rowOff>85725</xdr:rowOff>
    </xdr:to>
    <xdr:sp macro="" textlink="">
      <xdr:nvSpPr>
        <xdr:cNvPr id="81" name="Line 80"/>
        <xdr:cNvSpPr>
          <a:spLocks noChangeShapeType="1"/>
        </xdr:cNvSpPr>
      </xdr:nvSpPr>
      <xdr:spPr bwMode="auto">
        <a:xfrm flipV="1">
          <a:off x="3438525" y="1905000"/>
          <a:ext cx="11430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152400</xdr:colOff>
      <xdr:row>12</xdr:row>
      <xdr:rowOff>85725</xdr:rowOff>
    </xdr:from>
    <xdr:to>
      <xdr:col>21</xdr:col>
      <xdr:colOff>152400</xdr:colOff>
      <xdr:row>13</xdr:row>
      <xdr:rowOff>28575</xdr:rowOff>
    </xdr:to>
    <xdr:sp macro="" textlink="">
      <xdr:nvSpPr>
        <xdr:cNvPr id="82" name="Line 81"/>
        <xdr:cNvSpPr>
          <a:spLocks noChangeShapeType="1"/>
        </xdr:cNvSpPr>
      </xdr:nvSpPr>
      <xdr:spPr bwMode="auto">
        <a:xfrm flipV="1">
          <a:off x="3552825" y="1800225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133350</xdr:colOff>
      <xdr:row>11</xdr:row>
      <xdr:rowOff>28575</xdr:rowOff>
    </xdr:from>
    <xdr:to>
      <xdr:col>22</xdr:col>
      <xdr:colOff>152400</xdr:colOff>
      <xdr:row>11</xdr:row>
      <xdr:rowOff>28575</xdr:rowOff>
    </xdr:to>
    <xdr:sp macro="" textlink="">
      <xdr:nvSpPr>
        <xdr:cNvPr id="83" name="Line 82"/>
        <xdr:cNvSpPr>
          <a:spLocks noChangeShapeType="1"/>
        </xdr:cNvSpPr>
      </xdr:nvSpPr>
      <xdr:spPr bwMode="auto">
        <a:xfrm>
          <a:off x="3209925" y="1619250"/>
          <a:ext cx="504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22</xdr:col>
      <xdr:colOff>76200</xdr:colOff>
      <xdr:row>14</xdr:row>
      <xdr:rowOff>0</xdr:rowOff>
    </xdr:from>
    <xdr:to>
      <xdr:col>23</xdr:col>
      <xdr:colOff>104775</xdr:colOff>
      <xdr:row>14</xdr:row>
      <xdr:rowOff>0</xdr:rowOff>
    </xdr:to>
    <xdr:sp macro="" textlink="">
      <xdr:nvSpPr>
        <xdr:cNvPr id="84" name="Line 83"/>
        <xdr:cNvSpPr>
          <a:spLocks noChangeShapeType="1"/>
        </xdr:cNvSpPr>
      </xdr:nvSpPr>
      <xdr:spPr bwMode="auto">
        <a:xfrm flipH="1">
          <a:off x="3638550" y="20383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19</xdr:col>
      <xdr:colOff>114300</xdr:colOff>
      <xdr:row>15</xdr:row>
      <xdr:rowOff>57150</xdr:rowOff>
    </xdr:from>
    <xdr:to>
      <xdr:col>21</xdr:col>
      <xdr:colOff>95250</xdr:colOff>
      <xdr:row>15</xdr:row>
      <xdr:rowOff>57150</xdr:rowOff>
    </xdr:to>
    <xdr:sp macro="" textlink="">
      <xdr:nvSpPr>
        <xdr:cNvPr id="85" name="Line 84"/>
        <xdr:cNvSpPr>
          <a:spLocks noChangeShapeType="1"/>
        </xdr:cNvSpPr>
      </xdr:nvSpPr>
      <xdr:spPr bwMode="auto">
        <a:xfrm>
          <a:off x="3190875" y="2257425"/>
          <a:ext cx="304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104775</xdr:colOff>
      <xdr:row>14</xdr:row>
      <xdr:rowOff>66675</xdr:rowOff>
    </xdr:from>
    <xdr:to>
      <xdr:col>21</xdr:col>
      <xdr:colOff>104775</xdr:colOff>
      <xdr:row>15</xdr:row>
      <xdr:rowOff>57150</xdr:rowOff>
    </xdr:to>
    <xdr:sp macro="" textlink="">
      <xdr:nvSpPr>
        <xdr:cNvPr id="86" name="Line 85"/>
        <xdr:cNvSpPr>
          <a:spLocks noChangeShapeType="1"/>
        </xdr:cNvSpPr>
      </xdr:nvSpPr>
      <xdr:spPr bwMode="auto">
        <a:xfrm flipV="1">
          <a:off x="3505200" y="21050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114300</xdr:colOff>
      <xdr:row>15</xdr:row>
      <xdr:rowOff>0</xdr:rowOff>
    </xdr:from>
    <xdr:to>
      <xdr:col>20</xdr:col>
      <xdr:colOff>95250</xdr:colOff>
      <xdr:row>15</xdr:row>
      <xdr:rowOff>0</xdr:rowOff>
    </xdr:to>
    <xdr:sp macro="" textlink="">
      <xdr:nvSpPr>
        <xdr:cNvPr id="87" name="Line 86"/>
        <xdr:cNvSpPr>
          <a:spLocks noChangeShapeType="1"/>
        </xdr:cNvSpPr>
      </xdr:nvSpPr>
      <xdr:spPr bwMode="auto">
        <a:xfrm>
          <a:off x="3190875" y="2200275"/>
          <a:ext cx="142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104775</xdr:colOff>
      <xdr:row>12</xdr:row>
      <xdr:rowOff>114300</xdr:rowOff>
    </xdr:from>
    <xdr:to>
      <xdr:col>20</xdr:col>
      <xdr:colOff>104775</xdr:colOff>
      <xdr:row>15</xdr:row>
      <xdr:rowOff>0</xdr:rowOff>
    </xdr:to>
    <xdr:sp macro="" textlink="">
      <xdr:nvSpPr>
        <xdr:cNvPr id="88" name="Line 87"/>
        <xdr:cNvSpPr>
          <a:spLocks noChangeShapeType="1"/>
        </xdr:cNvSpPr>
      </xdr:nvSpPr>
      <xdr:spPr bwMode="auto">
        <a:xfrm flipV="1">
          <a:off x="3343275" y="1828800"/>
          <a:ext cx="0" cy="371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104775</xdr:colOff>
      <xdr:row>12</xdr:row>
      <xdr:rowOff>114300</xdr:rowOff>
    </xdr:from>
    <xdr:to>
      <xdr:col>21</xdr:col>
      <xdr:colOff>104775</xdr:colOff>
      <xdr:row>12</xdr:row>
      <xdr:rowOff>114300</xdr:rowOff>
    </xdr:to>
    <xdr:sp macro="" textlink="">
      <xdr:nvSpPr>
        <xdr:cNvPr id="89" name="Line 88"/>
        <xdr:cNvSpPr>
          <a:spLocks noChangeShapeType="1"/>
        </xdr:cNvSpPr>
      </xdr:nvSpPr>
      <xdr:spPr bwMode="auto">
        <a:xfrm>
          <a:off x="3343275" y="1828800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114300</xdr:colOff>
      <xdr:row>12</xdr:row>
      <xdr:rowOff>114300</xdr:rowOff>
    </xdr:from>
    <xdr:to>
      <xdr:col>21</xdr:col>
      <xdr:colOff>114300</xdr:colOff>
      <xdr:row>13</xdr:row>
      <xdr:rowOff>0</xdr:rowOff>
    </xdr:to>
    <xdr:sp macro="" textlink="">
      <xdr:nvSpPr>
        <xdr:cNvPr id="90" name="Line 89"/>
        <xdr:cNvSpPr>
          <a:spLocks noChangeShapeType="1"/>
        </xdr:cNvSpPr>
      </xdr:nvSpPr>
      <xdr:spPr bwMode="auto">
        <a:xfrm>
          <a:off x="3514725" y="1828800"/>
          <a:ext cx="0" cy="47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11</xdr:row>
      <xdr:rowOff>34018</xdr:rowOff>
    </xdr:from>
    <xdr:to>
      <xdr:col>9</xdr:col>
      <xdr:colOff>0</xdr:colOff>
      <xdr:row>14</xdr:row>
      <xdr:rowOff>95250</xdr:rowOff>
    </xdr:to>
    <xdr:sp macro="" textlink="">
      <xdr:nvSpPr>
        <xdr:cNvPr id="91" name="Line 90"/>
        <xdr:cNvSpPr>
          <a:spLocks noChangeShapeType="1"/>
        </xdr:cNvSpPr>
      </xdr:nvSpPr>
      <xdr:spPr bwMode="auto">
        <a:xfrm flipV="1">
          <a:off x="1428750" y="1587500"/>
          <a:ext cx="0" cy="503464"/>
        </a:xfrm>
        <a:prstGeom prst="line">
          <a:avLst/>
        </a:prstGeom>
        <a:noFill/>
        <a:ln w="76200" cmpd="tri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47625</xdr:colOff>
      <xdr:row>24</xdr:row>
      <xdr:rowOff>152400</xdr:rowOff>
    </xdr:from>
    <xdr:to>
      <xdr:col>6</xdr:col>
      <xdr:colOff>152400</xdr:colOff>
      <xdr:row>24</xdr:row>
      <xdr:rowOff>152400</xdr:rowOff>
    </xdr:to>
    <xdr:sp macro="" textlink="">
      <xdr:nvSpPr>
        <xdr:cNvPr id="92" name="Line 91"/>
        <xdr:cNvSpPr>
          <a:spLocks noChangeShapeType="1"/>
        </xdr:cNvSpPr>
      </xdr:nvSpPr>
      <xdr:spPr bwMode="auto">
        <a:xfrm>
          <a:off x="857250" y="3810000"/>
          <a:ext cx="266700" cy="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25</xdr:row>
      <xdr:rowOff>85725</xdr:rowOff>
    </xdr:from>
    <xdr:to>
      <xdr:col>5</xdr:col>
      <xdr:colOff>76200</xdr:colOff>
      <xdr:row>28</xdr:row>
      <xdr:rowOff>66675</xdr:rowOff>
    </xdr:to>
    <xdr:sp macro="" textlink="">
      <xdr:nvSpPr>
        <xdr:cNvPr id="93" name="AutoShape 92"/>
        <xdr:cNvSpPr>
          <a:spLocks noChangeArrowheads="1"/>
        </xdr:cNvSpPr>
      </xdr:nvSpPr>
      <xdr:spPr bwMode="auto">
        <a:xfrm rot="-5394049">
          <a:off x="490537" y="3976688"/>
          <a:ext cx="466725" cy="323850"/>
        </a:xfrm>
        <a:custGeom>
          <a:avLst/>
          <a:gdLst>
            <a:gd name="T0" fmla="*/ 8824214 w 21600"/>
            <a:gd name="T1" fmla="*/ 2427751 h 21600"/>
            <a:gd name="T2" fmla="*/ 5042423 w 21600"/>
            <a:gd name="T3" fmla="*/ 4855501 h 21600"/>
            <a:gd name="T4" fmla="*/ 1260611 w 21600"/>
            <a:gd name="T5" fmla="*/ 2427751 h 21600"/>
            <a:gd name="T6" fmla="*/ 5042423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4500 w 21600"/>
            <a:gd name="T13" fmla="*/ 4500 h 21600"/>
            <a:gd name="T14" fmla="*/ 17100 w 21600"/>
            <a:gd name="T15" fmla="*/ 171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5400" y="21600"/>
              </a:lnTo>
              <a:lnTo>
                <a:pt x="16200" y="21600"/>
              </a:lnTo>
              <a:lnTo>
                <a:pt x="21600" y="0"/>
              </a:lnTo>
              <a:close/>
            </a:path>
          </a:pathLst>
        </a:cu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142875</xdr:colOff>
      <xdr:row>25</xdr:row>
      <xdr:rowOff>85725</xdr:rowOff>
    </xdr:from>
    <xdr:to>
      <xdr:col>8</xdr:col>
      <xdr:colOff>152400</xdr:colOff>
      <xdr:row>28</xdr:row>
      <xdr:rowOff>47625</xdr:rowOff>
    </xdr:to>
    <xdr:sp macro="" textlink="">
      <xdr:nvSpPr>
        <xdr:cNvPr id="94" name="AutoShape 93"/>
        <xdr:cNvSpPr>
          <a:spLocks noChangeArrowheads="1"/>
        </xdr:cNvSpPr>
      </xdr:nvSpPr>
      <xdr:spPr bwMode="auto">
        <a:xfrm rot="5434985">
          <a:off x="1057275" y="3962400"/>
          <a:ext cx="447675" cy="333375"/>
        </a:xfrm>
        <a:custGeom>
          <a:avLst/>
          <a:gdLst>
            <a:gd name="T0" fmla="*/ 8118586 w 21600"/>
            <a:gd name="T1" fmla="*/ 2572667 h 21600"/>
            <a:gd name="T2" fmla="*/ 4639198 w 21600"/>
            <a:gd name="T3" fmla="*/ 5145319 h 21600"/>
            <a:gd name="T4" fmla="*/ 1159789 w 21600"/>
            <a:gd name="T5" fmla="*/ 2572667 h 21600"/>
            <a:gd name="T6" fmla="*/ 4639198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4500 w 21600"/>
            <a:gd name="T13" fmla="*/ 4500 h 21600"/>
            <a:gd name="T14" fmla="*/ 17100 w 21600"/>
            <a:gd name="T15" fmla="*/ 171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5400" y="21600"/>
              </a:lnTo>
              <a:lnTo>
                <a:pt x="16200" y="21600"/>
              </a:lnTo>
              <a:lnTo>
                <a:pt x="21600" y="0"/>
              </a:lnTo>
              <a:close/>
            </a:path>
          </a:pathLst>
        </a:cu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23</xdr:row>
      <xdr:rowOff>28575</xdr:rowOff>
    </xdr:from>
    <xdr:to>
      <xdr:col>9</xdr:col>
      <xdr:colOff>104775</xdr:colOff>
      <xdr:row>25</xdr:row>
      <xdr:rowOff>0</xdr:rowOff>
    </xdr:to>
    <xdr:sp macro="" textlink="">
      <xdr:nvSpPr>
        <xdr:cNvPr id="95" name="AutoShape 94"/>
        <xdr:cNvSpPr>
          <a:spLocks noChangeArrowheads="1"/>
        </xdr:cNvSpPr>
      </xdr:nvSpPr>
      <xdr:spPr bwMode="auto">
        <a:xfrm rot="5370468">
          <a:off x="1300162" y="3557588"/>
          <a:ext cx="295275" cy="228600"/>
        </a:xfrm>
        <a:prstGeom prst="homePlate">
          <a:avLst>
            <a:gd name="adj" fmla="val 32292"/>
          </a:avLst>
        </a:prstGeom>
        <a:solidFill>
          <a:srgbClr val="FF99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85725</xdr:colOff>
      <xdr:row>26</xdr:row>
      <xdr:rowOff>152400</xdr:rowOff>
    </xdr:from>
    <xdr:to>
      <xdr:col>6</xdr:col>
      <xdr:colOff>142875</xdr:colOff>
      <xdr:row>26</xdr:row>
      <xdr:rowOff>152400</xdr:rowOff>
    </xdr:to>
    <xdr:sp macro="" textlink="">
      <xdr:nvSpPr>
        <xdr:cNvPr id="96" name="Line 95"/>
        <xdr:cNvSpPr>
          <a:spLocks noChangeShapeType="1"/>
        </xdr:cNvSpPr>
      </xdr:nvSpPr>
      <xdr:spPr bwMode="auto">
        <a:xfrm>
          <a:off x="895350" y="4133850"/>
          <a:ext cx="2190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57150</xdr:colOff>
      <xdr:row>24</xdr:row>
      <xdr:rowOff>142875</xdr:rowOff>
    </xdr:from>
    <xdr:to>
      <xdr:col>5</xdr:col>
      <xdr:colOff>57150</xdr:colOff>
      <xdr:row>26</xdr:row>
      <xdr:rowOff>19050</xdr:rowOff>
    </xdr:to>
    <xdr:sp macro="" textlink="">
      <xdr:nvSpPr>
        <xdr:cNvPr id="97" name="Line 96"/>
        <xdr:cNvSpPr>
          <a:spLocks noChangeShapeType="1"/>
        </xdr:cNvSpPr>
      </xdr:nvSpPr>
      <xdr:spPr bwMode="auto">
        <a:xfrm flipV="1">
          <a:off x="866775" y="3800475"/>
          <a:ext cx="0" cy="200025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142875</xdr:colOff>
      <xdr:row>24</xdr:row>
      <xdr:rowOff>152400</xdr:rowOff>
    </xdr:from>
    <xdr:to>
      <xdr:col>6</xdr:col>
      <xdr:colOff>142875</xdr:colOff>
      <xdr:row>26</xdr:row>
      <xdr:rowOff>28575</xdr:rowOff>
    </xdr:to>
    <xdr:sp macro="" textlink="">
      <xdr:nvSpPr>
        <xdr:cNvPr id="98" name="Line 97"/>
        <xdr:cNvSpPr>
          <a:spLocks noChangeShapeType="1"/>
        </xdr:cNvSpPr>
      </xdr:nvSpPr>
      <xdr:spPr bwMode="auto">
        <a:xfrm flipH="1" flipV="1">
          <a:off x="1114425" y="3810000"/>
          <a:ext cx="0" cy="200025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133350</xdr:colOff>
      <xdr:row>24</xdr:row>
      <xdr:rowOff>66675</xdr:rowOff>
    </xdr:from>
    <xdr:to>
      <xdr:col>6</xdr:col>
      <xdr:colOff>95250</xdr:colOff>
      <xdr:row>25</xdr:row>
      <xdr:rowOff>47625</xdr:rowOff>
    </xdr:to>
    <xdr:sp macro="" textlink="">
      <xdr:nvSpPr>
        <xdr:cNvPr id="99" name="AutoShape 98"/>
        <xdr:cNvSpPr>
          <a:spLocks noChangeArrowheads="1"/>
        </xdr:cNvSpPr>
      </xdr:nvSpPr>
      <xdr:spPr bwMode="auto">
        <a:xfrm>
          <a:off x="942975" y="3724275"/>
          <a:ext cx="123825" cy="142875"/>
        </a:xfrm>
        <a:prstGeom prst="flowChartSummingJunction">
          <a:avLst/>
        </a:prstGeom>
        <a:solidFill>
          <a:srgbClr val="C0C0C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24</xdr:row>
      <xdr:rowOff>28575</xdr:rowOff>
    </xdr:from>
    <xdr:to>
      <xdr:col>3</xdr:col>
      <xdr:colOff>76200</xdr:colOff>
      <xdr:row>25</xdr:row>
      <xdr:rowOff>76200</xdr:rowOff>
    </xdr:to>
    <xdr:sp macro="" textlink="">
      <xdr:nvSpPr>
        <xdr:cNvPr id="100" name="Line 99"/>
        <xdr:cNvSpPr>
          <a:spLocks noChangeShapeType="1"/>
        </xdr:cNvSpPr>
      </xdr:nvSpPr>
      <xdr:spPr bwMode="auto">
        <a:xfrm>
          <a:off x="561975" y="3686175"/>
          <a:ext cx="0" cy="20955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5</xdr:col>
      <xdr:colOff>47625</xdr:colOff>
      <xdr:row>23</xdr:row>
      <xdr:rowOff>85725</xdr:rowOff>
    </xdr:from>
    <xdr:to>
      <xdr:col>5</xdr:col>
      <xdr:colOff>47625</xdr:colOff>
      <xdr:row>24</xdr:row>
      <xdr:rowOff>133350</xdr:rowOff>
    </xdr:to>
    <xdr:sp macro="" textlink="">
      <xdr:nvSpPr>
        <xdr:cNvPr id="101" name="Line 100"/>
        <xdr:cNvSpPr>
          <a:spLocks noChangeShapeType="1"/>
        </xdr:cNvSpPr>
      </xdr:nvSpPr>
      <xdr:spPr bwMode="auto">
        <a:xfrm>
          <a:off x="857250" y="3581400"/>
          <a:ext cx="0" cy="20955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10</xdr:col>
      <xdr:colOff>9525</xdr:colOff>
      <xdr:row>26</xdr:row>
      <xdr:rowOff>95250</xdr:rowOff>
    </xdr:from>
    <xdr:to>
      <xdr:col>11</xdr:col>
      <xdr:colOff>0</xdr:colOff>
      <xdr:row>27</xdr:row>
      <xdr:rowOff>76200</xdr:rowOff>
    </xdr:to>
    <xdr:sp macro="" textlink="">
      <xdr:nvSpPr>
        <xdr:cNvPr id="102" name="AutoShape 101"/>
        <xdr:cNvSpPr>
          <a:spLocks noChangeArrowheads="1"/>
        </xdr:cNvSpPr>
      </xdr:nvSpPr>
      <xdr:spPr bwMode="auto">
        <a:xfrm>
          <a:off x="1628775" y="4076700"/>
          <a:ext cx="152400" cy="142875"/>
        </a:xfrm>
        <a:custGeom>
          <a:avLst/>
          <a:gdLst>
            <a:gd name="T0" fmla="*/ 537633 w 21600"/>
            <a:gd name="T1" fmla="*/ 0 h 21600"/>
            <a:gd name="T2" fmla="*/ 157459 w 21600"/>
            <a:gd name="T3" fmla="*/ 138390 h 21600"/>
            <a:gd name="T4" fmla="*/ 0 w 21600"/>
            <a:gd name="T5" fmla="*/ 472533 h 21600"/>
            <a:gd name="T6" fmla="*/ 157459 w 21600"/>
            <a:gd name="T7" fmla="*/ 806668 h 21600"/>
            <a:gd name="T8" fmla="*/ 537633 w 21600"/>
            <a:gd name="T9" fmla="*/ 945059 h 21600"/>
            <a:gd name="T10" fmla="*/ 917808 w 21600"/>
            <a:gd name="T11" fmla="*/ 806668 h 21600"/>
            <a:gd name="T12" fmla="*/ 1075267 w 21600"/>
            <a:gd name="T13" fmla="*/ 472533 h 21600"/>
            <a:gd name="T14" fmla="*/ 917808 w 21600"/>
            <a:gd name="T15" fmla="*/ 138390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3163 w 21600"/>
            <a:gd name="T25" fmla="*/ 3163 h 21600"/>
            <a:gd name="T26" fmla="*/ 18437 w 21600"/>
            <a:gd name="T27" fmla="*/ 18437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5400" y="10800"/>
              </a:moveTo>
              <a:cubicBezTo>
                <a:pt x="5400" y="13782"/>
                <a:pt x="7818" y="16200"/>
                <a:pt x="10800" y="16200"/>
              </a:cubicBezTo>
              <a:cubicBezTo>
                <a:pt x="13782" y="16200"/>
                <a:pt x="16200" y="13782"/>
                <a:pt x="16200" y="10800"/>
              </a:cubicBezTo>
              <a:cubicBezTo>
                <a:pt x="16200" y="7818"/>
                <a:pt x="13782" y="5400"/>
                <a:pt x="10800" y="5400"/>
              </a:cubicBezTo>
              <a:cubicBezTo>
                <a:pt x="7818" y="5400"/>
                <a:pt x="5400" y="7818"/>
                <a:pt x="5400" y="10800"/>
              </a:cubicBezTo>
              <a:close/>
            </a:path>
          </a:pathLst>
        </a:custGeom>
        <a:solidFill>
          <a:srgbClr val="CC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9525</xdr:colOff>
      <xdr:row>27</xdr:row>
      <xdr:rowOff>0</xdr:rowOff>
    </xdr:from>
    <xdr:to>
      <xdr:col>10</xdr:col>
      <xdr:colOff>9525</xdr:colOff>
      <xdr:row>27</xdr:row>
      <xdr:rowOff>0</xdr:rowOff>
    </xdr:to>
    <xdr:sp macro="" textlink="">
      <xdr:nvSpPr>
        <xdr:cNvPr id="103" name="Line 102"/>
        <xdr:cNvSpPr>
          <a:spLocks noChangeShapeType="1"/>
        </xdr:cNvSpPr>
      </xdr:nvSpPr>
      <xdr:spPr bwMode="auto">
        <a:xfrm>
          <a:off x="1466850" y="4143375"/>
          <a:ext cx="161925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23</xdr:row>
      <xdr:rowOff>85725</xdr:rowOff>
    </xdr:from>
    <xdr:to>
      <xdr:col>15</xdr:col>
      <xdr:colOff>123825</xdr:colOff>
      <xdr:row>23</xdr:row>
      <xdr:rowOff>85725</xdr:rowOff>
    </xdr:to>
    <xdr:sp macro="" textlink="">
      <xdr:nvSpPr>
        <xdr:cNvPr id="104" name="Line 103"/>
        <xdr:cNvSpPr>
          <a:spLocks noChangeShapeType="1"/>
        </xdr:cNvSpPr>
      </xdr:nvSpPr>
      <xdr:spPr bwMode="auto">
        <a:xfrm flipH="1">
          <a:off x="1533525" y="3581400"/>
          <a:ext cx="942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76200</xdr:colOff>
      <xdr:row>24</xdr:row>
      <xdr:rowOff>66675</xdr:rowOff>
    </xdr:from>
    <xdr:to>
      <xdr:col>15</xdr:col>
      <xdr:colOff>0</xdr:colOff>
      <xdr:row>24</xdr:row>
      <xdr:rowOff>66675</xdr:rowOff>
    </xdr:to>
    <xdr:sp macro="" textlink="">
      <xdr:nvSpPr>
        <xdr:cNvPr id="105" name="Line 104"/>
        <xdr:cNvSpPr>
          <a:spLocks noChangeShapeType="1"/>
        </xdr:cNvSpPr>
      </xdr:nvSpPr>
      <xdr:spPr bwMode="auto">
        <a:xfrm flipH="1">
          <a:off x="1371600" y="3724275"/>
          <a:ext cx="981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76200</xdr:colOff>
      <xdr:row>23</xdr:row>
      <xdr:rowOff>142875</xdr:rowOff>
    </xdr:from>
    <xdr:to>
      <xdr:col>9</xdr:col>
      <xdr:colOff>85725</xdr:colOff>
      <xdr:row>24</xdr:row>
      <xdr:rowOff>57150</xdr:rowOff>
    </xdr:to>
    <xdr:sp macro="" textlink="">
      <xdr:nvSpPr>
        <xdr:cNvPr id="106" name="Line 105"/>
        <xdr:cNvSpPr>
          <a:spLocks noChangeShapeType="1"/>
        </xdr:cNvSpPr>
      </xdr:nvSpPr>
      <xdr:spPr bwMode="auto">
        <a:xfrm flipV="1">
          <a:off x="1371600" y="3638550"/>
          <a:ext cx="17145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95250</xdr:colOff>
      <xdr:row>23</xdr:row>
      <xdr:rowOff>142875</xdr:rowOff>
    </xdr:from>
    <xdr:to>
      <xdr:col>9</xdr:col>
      <xdr:colOff>85725</xdr:colOff>
      <xdr:row>23</xdr:row>
      <xdr:rowOff>142875</xdr:rowOff>
    </xdr:to>
    <xdr:sp macro="" textlink="">
      <xdr:nvSpPr>
        <xdr:cNvPr id="107" name="Line 106"/>
        <xdr:cNvSpPr>
          <a:spLocks noChangeShapeType="1"/>
        </xdr:cNvSpPr>
      </xdr:nvSpPr>
      <xdr:spPr bwMode="auto">
        <a:xfrm flipH="1">
          <a:off x="1390650" y="3638550"/>
          <a:ext cx="152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85725</xdr:colOff>
      <xdr:row>23</xdr:row>
      <xdr:rowOff>85725</xdr:rowOff>
    </xdr:from>
    <xdr:to>
      <xdr:col>9</xdr:col>
      <xdr:colOff>95250</xdr:colOff>
      <xdr:row>23</xdr:row>
      <xdr:rowOff>142875</xdr:rowOff>
    </xdr:to>
    <xdr:sp macro="" textlink="">
      <xdr:nvSpPr>
        <xdr:cNvPr id="108" name="Line 107"/>
        <xdr:cNvSpPr>
          <a:spLocks noChangeShapeType="1"/>
        </xdr:cNvSpPr>
      </xdr:nvSpPr>
      <xdr:spPr bwMode="auto">
        <a:xfrm flipV="1">
          <a:off x="1381125" y="3581400"/>
          <a:ext cx="17145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25</xdr:row>
      <xdr:rowOff>9525</xdr:rowOff>
    </xdr:from>
    <xdr:to>
      <xdr:col>9</xdr:col>
      <xdr:colOff>0</xdr:colOff>
      <xdr:row>25</xdr:row>
      <xdr:rowOff>95250</xdr:rowOff>
    </xdr:to>
    <xdr:sp macro="" textlink="">
      <xdr:nvSpPr>
        <xdr:cNvPr id="109" name="Line 108"/>
        <xdr:cNvSpPr>
          <a:spLocks noChangeShapeType="1"/>
        </xdr:cNvSpPr>
      </xdr:nvSpPr>
      <xdr:spPr bwMode="auto">
        <a:xfrm flipV="1">
          <a:off x="1457325" y="3829050"/>
          <a:ext cx="0" cy="85725"/>
        </a:xfrm>
        <a:prstGeom prst="line">
          <a:avLst/>
        </a:prstGeom>
        <a:noFill/>
        <a:ln w="76200" cmpd="tri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9525</xdr:colOff>
      <xdr:row>21</xdr:row>
      <xdr:rowOff>9525</xdr:rowOff>
    </xdr:from>
    <xdr:to>
      <xdr:col>17</xdr:col>
      <xdr:colOff>9525</xdr:colOff>
      <xdr:row>23</xdr:row>
      <xdr:rowOff>9525</xdr:rowOff>
    </xdr:to>
    <xdr:sp macro="" textlink="">
      <xdr:nvSpPr>
        <xdr:cNvPr id="110" name="Rectangle 165"/>
        <xdr:cNvSpPr>
          <a:spLocks noChangeArrowheads="1"/>
        </xdr:cNvSpPr>
      </xdr:nvSpPr>
      <xdr:spPr bwMode="auto">
        <a:xfrm>
          <a:off x="2362200" y="3181350"/>
          <a:ext cx="323850" cy="323850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19050</xdr:colOff>
      <xdr:row>19</xdr:row>
      <xdr:rowOff>133350</xdr:rowOff>
    </xdr:from>
    <xdr:to>
      <xdr:col>16</xdr:col>
      <xdr:colOff>19050</xdr:colOff>
      <xdr:row>21</xdr:row>
      <xdr:rowOff>9525</xdr:rowOff>
    </xdr:to>
    <xdr:sp macro="" textlink="">
      <xdr:nvSpPr>
        <xdr:cNvPr id="111" name="Line 166"/>
        <xdr:cNvSpPr>
          <a:spLocks noChangeShapeType="1"/>
        </xdr:cNvSpPr>
      </xdr:nvSpPr>
      <xdr:spPr bwMode="auto">
        <a:xfrm flipV="1">
          <a:off x="2533650" y="2981325"/>
          <a:ext cx="0" cy="200025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9525</xdr:colOff>
      <xdr:row>19</xdr:row>
      <xdr:rowOff>142875</xdr:rowOff>
    </xdr:from>
    <xdr:to>
      <xdr:col>19</xdr:col>
      <xdr:colOff>9525</xdr:colOff>
      <xdr:row>19</xdr:row>
      <xdr:rowOff>142875</xdr:rowOff>
    </xdr:to>
    <xdr:sp macro="" textlink="">
      <xdr:nvSpPr>
        <xdr:cNvPr id="112" name="Line 167"/>
        <xdr:cNvSpPr>
          <a:spLocks noChangeShapeType="1"/>
        </xdr:cNvSpPr>
      </xdr:nvSpPr>
      <xdr:spPr bwMode="auto">
        <a:xfrm>
          <a:off x="2524125" y="2990850"/>
          <a:ext cx="561975" cy="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152400</xdr:colOff>
      <xdr:row>21</xdr:row>
      <xdr:rowOff>57150</xdr:rowOff>
    </xdr:from>
    <xdr:to>
      <xdr:col>21</xdr:col>
      <xdr:colOff>0</xdr:colOff>
      <xdr:row>23</xdr:row>
      <xdr:rowOff>0</xdr:rowOff>
    </xdr:to>
    <xdr:sp macro="" textlink="">
      <xdr:nvSpPr>
        <xdr:cNvPr id="113" name="AutoShape 168"/>
        <xdr:cNvSpPr>
          <a:spLocks noChangeArrowheads="1"/>
        </xdr:cNvSpPr>
      </xdr:nvSpPr>
      <xdr:spPr bwMode="auto">
        <a:xfrm rot="5434985">
          <a:off x="3062288" y="3157537"/>
          <a:ext cx="266700" cy="409575"/>
        </a:xfrm>
        <a:custGeom>
          <a:avLst/>
          <a:gdLst>
            <a:gd name="T0" fmla="*/ 2881385 w 21600"/>
            <a:gd name="T1" fmla="*/ 2572667 h 21600"/>
            <a:gd name="T2" fmla="*/ 1646502 w 21600"/>
            <a:gd name="T3" fmla="*/ 5145319 h 21600"/>
            <a:gd name="T4" fmla="*/ 411632 w 21600"/>
            <a:gd name="T5" fmla="*/ 2572667 h 21600"/>
            <a:gd name="T6" fmla="*/ 1646502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4500 w 21600"/>
            <a:gd name="T13" fmla="*/ 4500 h 21600"/>
            <a:gd name="T14" fmla="*/ 17100 w 21600"/>
            <a:gd name="T15" fmla="*/ 171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5400" y="21600"/>
              </a:lnTo>
              <a:lnTo>
                <a:pt x="16200" y="21600"/>
              </a:lnTo>
              <a:lnTo>
                <a:pt x="21600" y="0"/>
              </a:lnTo>
              <a:close/>
            </a:path>
          </a:pathLst>
        </a:cu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9525</xdr:colOff>
      <xdr:row>19</xdr:row>
      <xdr:rowOff>142875</xdr:rowOff>
    </xdr:from>
    <xdr:to>
      <xdr:col>19</xdr:col>
      <xdr:colOff>9525</xdr:colOff>
      <xdr:row>21</xdr:row>
      <xdr:rowOff>123825</xdr:rowOff>
    </xdr:to>
    <xdr:sp macro="" textlink="">
      <xdr:nvSpPr>
        <xdr:cNvPr id="114" name="Line 169"/>
        <xdr:cNvSpPr>
          <a:spLocks noChangeShapeType="1"/>
        </xdr:cNvSpPr>
      </xdr:nvSpPr>
      <xdr:spPr bwMode="auto">
        <a:xfrm>
          <a:off x="3086100" y="2990850"/>
          <a:ext cx="0" cy="30480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23</xdr:row>
      <xdr:rowOff>9525</xdr:rowOff>
    </xdr:from>
    <xdr:to>
      <xdr:col>21</xdr:col>
      <xdr:colOff>0</xdr:colOff>
      <xdr:row>24</xdr:row>
      <xdr:rowOff>9525</xdr:rowOff>
    </xdr:to>
    <xdr:sp macro="" textlink="">
      <xdr:nvSpPr>
        <xdr:cNvPr id="115" name="Line 170"/>
        <xdr:cNvSpPr>
          <a:spLocks noChangeShapeType="1"/>
        </xdr:cNvSpPr>
      </xdr:nvSpPr>
      <xdr:spPr bwMode="auto">
        <a:xfrm>
          <a:off x="3400425" y="3505200"/>
          <a:ext cx="0" cy="161925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47625</xdr:colOff>
      <xdr:row>24</xdr:row>
      <xdr:rowOff>0</xdr:rowOff>
    </xdr:from>
    <xdr:to>
      <xdr:col>21</xdr:col>
      <xdr:colOff>95250</xdr:colOff>
      <xdr:row>25</xdr:row>
      <xdr:rowOff>9525</xdr:rowOff>
    </xdr:to>
    <xdr:sp macro="" textlink="">
      <xdr:nvSpPr>
        <xdr:cNvPr id="116" name="Rectangle 171"/>
        <xdr:cNvSpPr>
          <a:spLocks noChangeArrowheads="1"/>
        </xdr:cNvSpPr>
      </xdr:nvSpPr>
      <xdr:spPr bwMode="auto">
        <a:xfrm>
          <a:off x="3286125" y="3657600"/>
          <a:ext cx="209550" cy="171450"/>
        </a:xfrm>
        <a:prstGeom prst="rect">
          <a:avLst/>
        </a:prstGeom>
        <a:solidFill>
          <a:srgbClr val="FF99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25</xdr:row>
      <xdr:rowOff>19050</xdr:rowOff>
    </xdr:from>
    <xdr:to>
      <xdr:col>21</xdr:col>
      <xdr:colOff>0</xdr:colOff>
      <xdr:row>26</xdr:row>
      <xdr:rowOff>0</xdr:rowOff>
    </xdr:to>
    <xdr:sp macro="" textlink="">
      <xdr:nvSpPr>
        <xdr:cNvPr id="117" name="Line 172"/>
        <xdr:cNvSpPr>
          <a:spLocks noChangeShapeType="1"/>
        </xdr:cNvSpPr>
      </xdr:nvSpPr>
      <xdr:spPr bwMode="auto">
        <a:xfrm>
          <a:off x="3400425" y="383857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9525</xdr:colOff>
      <xdr:row>26</xdr:row>
      <xdr:rowOff>9525</xdr:rowOff>
    </xdr:from>
    <xdr:to>
      <xdr:col>21</xdr:col>
      <xdr:colOff>0</xdr:colOff>
      <xdr:row>26</xdr:row>
      <xdr:rowOff>9525</xdr:rowOff>
    </xdr:to>
    <xdr:sp macro="" textlink="">
      <xdr:nvSpPr>
        <xdr:cNvPr id="118" name="Line 173"/>
        <xdr:cNvSpPr>
          <a:spLocks noChangeShapeType="1"/>
        </xdr:cNvSpPr>
      </xdr:nvSpPr>
      <xdr:spPr bwMode="auto">
        <a:xfrm flipH="1" flipV="1">
          <a:off x="2847975" y="3990975"/>
          <a:ext cx="552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28575</xdr:colOff>
      <xdr:row>25</xdr:row>
      <xdr:rowOff>104775</xdr:rowOff>
    </xdr:from>
    <xdr:to>
      <xdr:col>18</xdr:col>
      <xdr:colOff>0</xdr:colOff>
      <xdr:row>26</xdr:row>
      <xdr:rowOff>76200</xdr:rowOff>
    </xdr:to>
    <xdr:sp macro="" textlink="">
      <xdr:nvSpPr>
        <xdr:cNvPr id="119" name="Oval 174"/>
        <xdr:cNvSpPr>
          <a:spLocks noChangeArrowheads="1"/>
        </xdr:cNvSpPr>
      </xdr:nvSpPr>
      <xdr:spPr bwMode="auto">
        <a:xfrm>
          <a:off x="2705100" y="3924300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57150</xdr:colOff>
      <xdr:row>26</xdr:row>
      <xdr:rowOff>9525</xdr:rowOff>
    </xdr:from>
    <xdr:to>
      <xdr:col>17</xdr:col>
      <xdr:colOff>114300</xdr:colOff>
      <xdr:row>26</xdr:row>
      <xdr:rowOff>9525</xdr:rowOff>
    </xdr:to>
    <xdr:sp macro="" textlink="">
      <xdr:nvSpPr>
        <xdr:cNvPr id="120" name="Line 175"/>
        <xdr:cNvSpPr>
          <a:spLocks noChangeShapeType="1"/>
        </xdr:cNvSpPr>
      </xdr:nvSpPr>
      <xdr:spPr bwMode="auto">
        <a:xfrm flipH="1">
          <a:off x="2733675" y="3990975"/>
          <a:ext cx="571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16</xdr:col>
      <xdr:colOff>0</xdr:colOff>
      <xdr:row>26</xdr:row>
      <xdr:rowOff>9525</xdr:rowOff>
    </xdr:from>
    <xdr:to>
      <xdr:col>17</xdr:col>
      <xdr:colOff>19050</xdr:colOff>
      <xdr:row>26</xdr:row>
      <xdr:rowOff>9525</xdr:rowOff>
    </xdr:to>
    <xdr:sp macro="" textlink="">
      <xdr:nvSpPr>
        <xdr:cNvPr id="121" name="Line 176"/>
        <xdr:cNvSpPr>
          <a:spLocks noChangeShapeType="1"/>
        </xdr:cNvSpPr>
      </xdr:nvSpPr>
      <xdr:spPr bwMode="auto">
        <a:xfrm flipH="1">
          <a:off x="2514600" y="399097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95250</xdr:colOff>
      <xdr:row>24</xdr:row>
      <xdr:rowOff>28575</xdr:rowOff>
    </xdr:from>
    <xdr:to>
      <xdr:col>16</xdr:col>
      <xdr:colOff>57150</xdr:colOff>
      <xdr:row>24</xdr:row>
      <xdr:rowOff>142875</xdr:rowOff>
    </xdr:to>
    <xdr:sp macro="" textlink="">
      <xdr:nvSpPr>
        <xdr:cNvPr id="122" name="Rectangle 177"/>
        <xdr:cNvSpPr>
          <a:spLocks noChangeArrowheads="1"/>
        </xdr:cNvSpPr>
      </xdr:nvSpPr>
      <xdr:spPr bwMode="auto">
        <a:xfrm>
          <a:off x="2447925" y="3686175"/>
          <a:ext cx="123825" cy="114300"/>
        </a:xfrm>
        <a:prstGeom prst="rect">
          <a:avLst/>
        </a:prstGeom>
        <a:solidFill>
          <a:srgbClr val="FF99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0</xdr:colOff>
      <xdr:row>24</xdr:row>
      <xdr:rowOff>123825</xdr:rowOff>
    </xdr:from>
    <xdr:to>
      <xdr:col>16</xdr:col>
      <xdr:colOff>0</xdr:colOff>
      <xdr:row>26</xdr:row>
      <xdr:rowOff>9525</xdr:rowOff>
    </xdr:to>
    <xdr:sp macro="" textlink="">
      <xdr:nvSpPr>
        <xdr:cNvPr id="123" name="Line 178"/>
        <xdr:cNvSpPr>
          <a:spLocks noChangeShapeType="1"/>
        </xdr:cNvSpPr>
      </xdr:nvSpPr>
      <xdr:spPr bwMode="auto">
        <a:xfrm flipV="1">
          <a:off x="2514600" y="37814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9525</xdr:colOff>
      <xdr:row>23</xdr:row>
      <xdr:rowOff>9525</xdr:rowOff>
    </xdr:from>
    <xdr:to>
      <xdr:col>16</xdr:col>
      <xdr:colOff>9525</xdr:colOff>
      <xdr:row>24</xdr:row>
      <xdr:rowOff>47625</xdr:rowOff>
    </xdr:to>
    <xdr:sp macro="" textlink="">
      <xdr:nvSpPr>
        <xdr:cNvPr id="124" name="Line 179"/>
        <xdr:cNvSpPr>
          <a:spLocks noChangeShapeType="1"/>
        </xdr:cNvSpPr>
      </xdr:nvSpPr>
      <xdr:spPr bwMode="auto">
        <a:xfrm flipV="1">
          <a:off x="2524125" y="3505200"/>
          <a:ext cx="0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95250</xdr:colOff>
      <xdr:row>22</xdr:row>
      <xdr:rowOff>114300</xdr:rowOff>
    </xdr:from>
    <xdr:to>
      <xdr:col>19</xdr:col>
      <xdr:colOff>95250</xdr:colOff>
      <xdr:row>24</xdr:row>
      <xdr:rowOff>85725</xdr:rowOff>
    </xdr:to>
    <xdr:sp macro="" textlink="">
      <xdr:nvSpPr>
        <xdr:cNvPr id="125" name="Line 180"/>
        <xdr:cNvSpPr>
          <a:spLocks noChangeShapeType="1"/>
        </xdr:cNvSpPr>
      </xdr:nvSpPr>
      <xdr:spPr bwMode="auto">
        <a:xfrm flipH="1">
          <a:off x="3171825" y="3448050"/>
          <a:ext cx="0" cy="295275"/>
        </a:xfrm>
        <a:prstGeom prst="line">
          <a:avLst/>
        </a:prstGeom>
        <a:noFill/>
        <a:ln w="19050" cmpd="dbl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57150</xdr:colOff>
      <xdr:row>24</xdr:row>
      <xdr:rowOff>85725</xdr:rowOff>
    </xdr:from>
    <xdr:to>
      <xdr:col>19</xdr:col>
      <xdr:colOff>95250</xdr:colOff>
      <xdr:row>24</xdr:row>
      <xdr:rowOff>85725</xdr:rowOff>
    </xdr:to>
    <xdr:sp macro="" textlink="">
      <xdr:nvSpPr>
        <xdr:cNvPr id="126" name="Line 181"/>
        <xdr:cNvSpPr>
          <a:spLocks noChangeShapeType="1"/>
        </xdr:cNvSpPr>
      </xdr:nvSpPr>
      <xdr:spPr bwMode="auto">
        <a:xfrm>
          <a:off x="2571750" y="3743325"/>
          <a:ext cx="600075" cy="0"/>
        </a:xfrm>
        <a:prstGeom prst="line">
          <a:avLst/>
        </a:prstGeom>
        <a:noFill/>
        <a:ln w="19050" cmpd="dbl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24</xdr:row>
      <xdr:rowOff>38100</xdr:rowOff>
    </xdr:from>
    <xdr:to>
      <xdr:col>21</xdr:col>
      <xdr:colOff>0</xdr:colOff>
      <xdr:row>24</xdr:row>
      <xdr:rowOff>142875</xdr:rowOff>
    </xdr:to>
    <xdr:sp macro="" textlink="">
      <xdr:nvSpPr>
        <xdr:cNvPr id="127" name="Line 182"/>
        <xdr:cNvSpPr>
          <a:spLocks noChangeShapeType="1"/>
        </xdr:cNvSpPr>
      </xdr:nvSpPr>
      <xdr:spPr bwMode="auto">
        <a:xfrm>
          <a:off x="3400425" y="3695700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24</xdr:row>
      <xdr:rowOff>76200</xdr:rowOff>
    </xdr:from>
    <xdr:to>
      <xdr:col>21</xdr:col>
      <xdr:colOff>66675</xdr:colOff>
      <xdr:row>24</xdr:row>
      <xdr:rowOff>142875</xdr:rowOff>
    </xdr:to>
    <xdr:sp macro="" textlink="">
      <xdr:nvSpPr>
        <xdr:cNvPr id="128" name="Line 183"/>
        <xdr:cNvSpPr>
          <a:spLocks noChangeShapeType="1"/>
        </xdr:cNvSpPr>
      </xdr:nvSpPr>
      <xdr:spPr bwMode="auto">
        <a:xfrm flipV="1">
          <a:off x="3400425" y="3733800"/>
          <a:ext cx="66675" cy="66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76200</xdr:colOff>
      <xdr:row>24</xdr:row>
      <xdr:rowOff>38100</xdr:rowOff>
    </xdr:from>
    <xdr:to>
      <xdr:col>21</xdr:col>
      <xdr:colOff>0</xdr:colOff>
      <xdr:row>24</xdr:row>
      <xdr:rowOff>85725</xdr:rowOff>
    </xdr:to>
    <xdr:sp macro="" textlink="">
      <xdr:nvSpPr>
        <xdr:cNvPr id="129" name="Line 184"/>
        <xdr:cNvSpPr>
          <a:spLocks noChangeShapeType="1"/>
        </xdr:cNvSpPr>
      </xdr:nvSpPr>
      <xdr:spPr bwMode="auto">
        <a:xfrm flipV="1">
          <a:off x="3314700" y="3695700"/>
          <a:ext cx="85725" cy="47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9525</xdr:colOff>
      <xdr:row>24</xdr:row>
      <xdr:rowOff>85725</xdr:rowOff>
    </xdr:from>
    <xdr:to>
      <xdr:col>20</xdr:col>
      <xdr:colOff>9525</xdr:colOff>
      <xdr:row>25</xdr:row>
      <xdr:rowOff>152400</xdr:rowOff>
    </xdr:to>
    <xdr:sp macro="" textlink="">
      <xdr:nvSpPr>
        <xdr:cNvPr id="130" name="Line 187"/>
        <xdr:cNvSpPr>
          <a:spLocks noChangeShapeType="1"/>
        </xdr:cNvSpPr>
      </xdr:nvSpPr>
      <xdr:spPr bwMode="auto">
        <a:xfrm>
          <a:off x="3248025" y="3743325"/>
          <a:ext cx="0" cy="228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9525</xdr:colOff>
      <xdr:row>24</xdr:row>
      <xdr:rowOff>85725</xdr:rowOff>
    </xdr:from>
    <xdr:to>
      <xdr:col>20</xdr:col>
      <xdr:colOff>76200</xdr:colOff>
      <xdr:row>24</xdr:row>
      <xdr:rowOff>85725</xdr:rowOff>
    </xdr:to>
    <xdr:sp macro="" textlink="">
      <xdr:nvSpPr>
        <xdr:cNvPr id="131" name="Line 189"/>
        <xdr:cNvSpPr>
          <a:spLocks noChangeShapeType="1"/>
        </xdr:cNvSpPr>
      </xdr:nvSpPr>
      <xdr:spPr bwMode="auto">
        <a:xfrm>
          <a:off x="3248025" y="3743325"/>
          <a:ext cx="66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22</xdr:row>
      <xdr:rowOff>38100</xdr:rowOff>
    </xdr:from>
    <xdr:to>
      <xdr:col>21</xdr:col>
      <xdr:colOff>123825</xdr:colOff>
      <xdr:row>22</xdr:row>
      <xdr:rowOff>38100</xdr:rowOff>
    </xdr:to>
    <xdr:sp macro="" textlink="">
      <xdr:nvSpPr>
        <xdr:cNvPr id="132" name="Line 190"/>
        <xdr:cNvSpPr>
          <a:spLocks noChangeShapeType="1"/>
        </xdr:cNvSpPr>
      </xdr:nvSpPr>
      <xdr:spPr bwMode="auto">
        <a:xfrm>
          <a:off x="3400425" y="3371850"/>
          <a:ext cx="123825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123825</xdr:colOff>
      <xdr:row>21</xdr:row>
      <xdr:rowOff>133350</xdr:rowOff>
    </xdr:from>
    <xdr:to>
      <xdr:col>22</xdr:col>
      <xdr:colOff>114300</xdr:colOff>
      <xdr:row>22</xdr:row>
      <xdr:rowOff>114300</xdr:rowOff>
    </xdr:to>
    <xdr:sp macro="" textlink="">
      <xdr:nvSpPr>
        <xdr:cNvPr id="133" name="AutoShape 191"/>
        <xdr:cNvSpPr>
          <a:spLocks noChangeArrowheads="1"/>
        </xdr:cNvSpPr>
      </xdr:nvSpPr>
      <xdr:spPr bwMode="auto">
        <a:xfrm>
          <a:off x="3524250" y="3305175"/>
          <a:ext cx="152400" cy="142875"/>
        </a:xfrm>
        <a:custGeom>
          <a:avLst/>
          <a:gdLst>
            <a:gd name="T0" fmla="*/ 537633 w 21600"/>
            <a:gd name="T1" fmla="*/ 0 h 21600"/>
            <a:gd name="T2" fmla="*/ 157459 w 21600"/>
            <a:gd name="T3" fmla="*/ 138390 h 21600"/>
            <a:gd name="T4" fmla="*/ 0 w 21600"/>
            <a:gd name="T5" fmla="*/ 472533 h 21600"/>
            <a:gd name="T6" fmla="*/ 157459 w 21600"/>
            <a:gd name="T7" fmla="*/ 806668 h 21600"/>
            <a:gd name="T8" fmla="*/ 537633 w 21600"/>
            <a:gd name="T9" fmla="*/ 945059 h 21600"/>
            <a:gd name="T10" fmla="*/ 917808 w 21600"/>
            <a:gd name="T11" fmla="*/ 806668 h 21600"/>
            <a:gd name="T12" fmla="*/ 1075267 w 21600"/>
            <a:gd name="T13" fmla="*/ 472533 h 21600"/>
            <a:gd name="T14" fmla="*/ 917808 w 21600"/>
            <a:gd name="T15" fmla="*/ 138390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3163 w 21600"/>
            <a:gd name="T25" fmla="*/ 3163 h 21600"/>
            <a:gd name="T26" fmla="*/ 18437 w 21600"/>
            <a:gd name="T27" fmla="*/ 18437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5400" y="10800"/>
              </a:moveTo>
              <a:cubicBezTo>
                <a:pt x="5400" y="13782"/>
                <a:pt x="7818" y="16200"/>
                <a:pt x="10800" y="16200"/>
              </a:cubicBezTo>
              <a:cubicBezTo>
                <a:pt x="13782" y="16200"/>
                <a:pt x="16200" y="13782"/>
                <a:pt x="16200" y="10800"/>
              </a:cubicBezTo>
              <a:cubicBezTo>
                <a:pt x="16200" y="7818"/>
                <a:pt x="13782" y="5400"/>
                <a:pt x="10800" y="5400"/>
              </a:cubicBezTo>
              <a:cubicBezTo>
                <a:pt x="7818" y="5400"/>
                <a:pt x="5400" y="7818"/>
                <a:pt x="5400" y="10800"/>
              </a:cubicBezTo>
              <a:close/>
            </a:path>
          </a:pathLst>
        </a:custGeom>
        <a:solidFill>
          <a:srgbClr val="CC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114300</xdr:colOff>
      <xdr:row>22</xdr:row>
      <xdr:rowOff>76200</xdr:rowOff>
    </xdr:from>
    <xdr:to>
      <xdr:col>15</xdr:col>
      <xdr:colOff>0</xdr:colOff>
      <xdr:row>22</xdr:row>
      <xdr:rowOff>85725</xdr:rowOff>
    </xdr:to>
    <xdr:sp macro="" textlink="">
      <xdr:nvSpPr>
        <xdr:cNvPr id="134" name="Line 192"/>
        <xdr:cNvSpPr>
          <a:spLocks noChangeShapeType="1"/>
        </xdr:cNvSpPr>
      </xdr:nvSpPr>
      <xdr:spPr bwMode="auto">
        <a:xfrm rot="-5088334">
          <a:off x="2281237" y="3348038"/>
          <a:ext cx="9525" cy="13335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9</xdr:col>
      <xdr:colOff>9525</xdr:colOff>
      <xdr:row>19</xdr:row>
      <xdr:rowOff>152400</xdr:rowOff>
    </xdr:from>
    <xdr:to>
      <xdr:col>9</xdr:col>
      <xdr:colOff>9525</xdr:colOff>
      <xdr:row>23</xdr:row>
      <xdr:rowOff>19050</xdr:rowOff>
    </xdr:to>
    <xdr:sp macro="" textlink="">
      <xdr:nvSpPr>
        <xdr:cNvPr id="135" name="Line 194"/>
        <xdr:cNvSpPr>
          <a:spLocks noChangeShapeType="1"/>
        </xdr:cNvSpPr>
      </xdr:nvSpPr>
      <xdr:spPr bwMode="auto">
        <a:xfrm flipV="1">
          <a:off x="1466850" y="3000375"/>
          <a:ext cx="0" cy="514350"/>
        </a:xfrm>
        <a:prstGeom prst="line">
          <a:avLst/>
        </a:prstGeom>
        <a:noFill/>
        <a:ln w="57150" cmpd="thinThick">
          <a:solidFill>
            <a:srgbClr val="969696"/>
          </a:solidFill>
          <a:round/>
          <a:headEnd/>
          <a:tailEnd/>
        </a:ln>
      </xdr:spPr>
    </xdr:sp>
    <xdr:clientData/>
  </xdr:twoCellAnchor>
  <xdr:twoCellAnchor>
    <xdr:from>
      <xdr:col>9</xdr:col>
      <xdr:colOff>47625</xdr:colOff>
      <xdr:row>21</xdr:row>
      <xdr:rowOff>123825</xdr:rowOff>
    </xdr:from>
    <xdr:to>
      <xdr:col>14</xdr:col>
      <xdr:colOff>76200</xdr:colOff>
      <xdr:row>21</xdr:row>
      <xdr:rowOff>123825</xdr:rowOff>
    </xdr:to>
    <xdr:sp macro="" textlink="">
      <xdr:nvSpPr>
        <xdr:cNvPr id="136" name="Line 195"/>
        <xdr:cNvSpPr>
          <a:spLocks noChangeShapeType="1"/>
        </xdr:cNvSpPr>
      </xdr:nvSpPr>
      <xdr:spPr bwMode="auto">
        <a:xfrm>
          <a:off x="1504950" y="3295650"/>
          <a:ext cx="838200" cy="0"/>
        </a:xfrm>
        <a:prstGeom prst="line">
          <a:avLst/>
        </a:prstGeom>
        <a:noFill/>
        <a:ln w="57150" cmpd="thinThick">
          <a:solidFill>
            <a:srgbClr val="969696"/>
          </a:solidFill>
          <a:round/>
          <a:headEnd/>
          <a:tailEnd/>
        </a:ln>
      </xdr:spPr>
    </xdr:sp>
    <xdr:clientData/>
  </xdr:twoCellAnchor>
  <xdr:twoCellAnchor>
    <xdr:from>
      <xdr:col>15</xdr:col>
      <xdr:colOff>57150</xdr:colOff>
      <xdr:row>19</xdr:row>
      <xdr:rowOff>9525</xdr:rowOff>
    </xdr:from>
    <xdr:to>
      <xdr:col>15</xdr:col>
      <xdr:colOff>57150</xdr:colOff>
      <xdr:row>21</xdr:row>
      <xdr:rowOff>9525</xdr:rowOff>
    </xdr:to>
    <xdr:sp macro="" textlink="">
      <xdr:nvSpPr>
        <xdr:cNvPr id="137" name="Line 196"/>
        <xdr:cNvSpPr>
          <a:spLocks noChangeShapeType="1"/>
        </xdr:cNvSpPr>
      </xdr:nvSpPr>
      <xdr:spPr bwMode="auto">
        <a:xfrm flipH="1" flipV="1">
          <a:off x="2409825" y="2857500"/>
          <a:ext cx="0" cy="323850"/>
        </a:xfrm>
        <a:prstGeom prst="line">
          <a:avLst/>
        </a:prstGeom>
        <a:noFill/>
        <a:ln w="57150" cmpd="thinThick">
          <a:solidFill>
            <a:srgbClr val="969696"/>
          </a:solidFill>
          <a:round/>
          <a:headEnd/>
          <a:tailEnd/>
        </a:ln>
      </xdr:spPr>
    </xdr:sp>
    <xdr:clientData/>
  </xdr:twoCellAnchor>
  <xdr:twoCellAnchor>
    <xdr:from>
      <xdr:col>4</xdr:col>
      <xdr:colOff>85725</xdr:colOff>
      <xdr:row>0</xdr:row>
      <xdr:rowOff>66675</xdr:rowOff>
    </xdr:from>
    <xdr:to>
      <xdr:col>4</xdr:col>
      <xdr:colOff>85725</xdr:colOff>
      <xdr:row>2</xdr:row>
      <xdr:rowOff>9525</xdr:rowOff>
    </xdr:to>
    <xdr:sp macro="" textlink="">
      <xdr:nvSpPr>
        <xdr:cNvPr id="138" name="Line 197"/>
        <xdr:cNvSpPr>
          <a:spLocks noChangeShapeType="1"/>
        </xdr:cNvSpPr>
      </xdr:nvSpPr>
      <xdr:spPr bwMode="auto">
        <a:xfrm flipV="1">
          <a:off x="733425" y="66675"/>
          <a:ext cx="0" cy="266700"/>
        </a:xfrm>
        <a:prstGeom prst="line">
          <a:avLst/>
        </a:prstGeom>
        <a:noFill/>
        <a:ln w="57150" cmpd="thinThick">
          <a:solidFill>
            <a:srgbClr val="969696"/>
          </a:solidFill>
          <a:round/>
          <a:headEnd/>
          <a:tailEnd/>
        </a:ln>
      </xdr:spPr>
    </xdr:sp>
    <xdr:clientData/>
  </xdr:twoCellAnchor>
  <xdr:twoCellAnchor>
    <xdr:from>
      <xdr:col>19</xdr:col>
      <xdr:colOff>47625</xdr:colOff>
      <xdr:row>0</xdr:row>
      <xdr:rowOff>57150</xdr:rowOff>
    </xdr:from>
    <xdr:to>
      <xdr:col>19</xdr:col>
      <xdr:colOff>47625</xdr:colOff>
      <xdr:row>2</xdr:row>
      <xdr:rowOff>0</xdr:rowOff>
    </xdr:to>
    <xdr:sp macro="" textlink="">
      <xdr:nvSpPr>
        <xdr:cNvPr id="139" name="Line 198"/>
        <xdr:cNvSpPr>
          <a:spLocks noChangeShapeType="1"/>
        </xdr:cNvSpPr>
      </xdr:nvSpPr>
      <xdr:spPr bwMode="auto">
        <a:xfrm flipV="1">
          <a:off x="3124200" y="57150"/>
          <a:ext cx="0" cy="266700"/>
        </a:xfrm>
        <a:prstGeom prst="line">
          <a:avLst/>
        </a:prstGeom>
        <a:noFill/>
        <a:ln w="57150" cmpd="thinThick">
          <a:solidFill>
            <a:srgbClr val="969696"/>
          </a:solidFill>
          <a:round/>
          <a:headEnd/>
          <a:tailEnd/>
        </a:ln>
      </xdr:spPr>
    </xdr:sp>
    <xdr:clientData/>
  </xdr:twoCellAnchor>
  <xdr:twoCellAnchor>
    <xdr:from>
      <xdr:col>19</xdr:col>
      <xdr:colOff>114300</xdr:colOff>
      <xdr:row>8</xdr:row>
      <xdr:rowOff>85725</xdr:rowOff>
    </xdr:from>
    <xdr:to>
      <xdr:col>19</xdr:col>
      <xdr:colOff>114300</xdr:colOff>
      <xdr:row>11</xdr:row>
      <xdr:rowOff>0</xdr:rowOff>
    </xdr:to>
    <xdr:sp macro="" textlink="">
      <xdr:nvSpPr>
        <xdr:cNvPr id="141" name="Line 200"/>
        <xdr:cNvSpPr>
          <a:spLocks noChangeShapeType="1"/>
        </xdr:cNvSpPr>
      </xdr:nvSpPr>
      <xdr:spPr bwMode="auto">
        <a:xfrm flipV="1">
          <a:off x="3190875" y="1381125"/>
          <a:ext cx="0" cy="209550"/>
        </a:xfrm>
        <a:prstGeom prst="line">
          <a:avLst/>
        </a:prstGeom>
        <a:noFill/>
        <a:ln w="57150" cmpd="thinThick">
          <a:solidFill>
            <a:srgbClr val="969696"/>
          </a:solidFill>
          <a:round/>
          <a:headEnd/>
          <a:tailEnd/>
        </a:ln>
      </xdr:spPr>
    </xdr:sp>
    <xdr:clientData/>
  </xdr:twoCellAnchor>
  <xdr:twoCellAnchor>
    <xdr:from>
      <xdr:col>20</xdr:col>
      <xdr:colOff>66675</xdr:colOff>
      <xdr:row>27</xdr:row>
      <xdr:rowOff>0</xdr:rowOff>
    </xdr:from>
    <xdr:to>
      <xdr:col>21</xdr:col>
      <xdr:colOff>114300</xdr:colOff>
      <xdr:row>28</xdr:row>
      <xdr:rowOff>9525</xdr:rowOff>
    </xdr:to>
    <xdr:sp macro="" textlink="">
      <xdr:nvSpPr>
        <xdr:cNvPr id="142" name="Rectangle 201"/>
        <xdr:cNvSpPr>
          <a:spLocks noChangeArrowheads="1"/>
        </xdr:cNvSpPr>
      </xdr:nvSpPr>
      <xdr:spPr bwMode="auto">
        <a:xfrm>
          <a:off x="3305175" y="4143375"/>
          <a:ext cx="209550" cy="171450"/>
        </a:xfrm>
        <a:prstGeom prst="rect">
          <a:avLst/>
        </a:prstGeom>
        <a:solidFill>
          <a:srgbClr val="FF99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9525</xdr:colOff>
      <xdr:row>27</xdr:row>
      <xdr:rowOff>85725</xdr:rowOff>
    </xdr:from>
    <xdr:to>
      <xdr:col>20</xdr:col>
      <xdr:colOff>104775</xdr:colOff>
      <xdr:row>27</xdr:row>
      <xdr:rowOff>85725</xdr:rowOff>
    </xdr:to>
    <xdr:sp macro="" textlink="">
      <xdr:nvSpPr>
        <xdr:cNvPr id="143" name="Line 203"/>
        <xdr:cNvSpPr>
          <a:spLocks noChangeShapeType="1"/>
        </xdr:cNvSpPr>
      </xdr:nvSpPr>
      <xdr:spPr bwMode="auto">
        <a:xfrm flipV="1">
          <a:off x="3248025" y="422910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9525</xdr:colOff>
      <xdr:row>26</xdr:row>
      <xdr:rowOff>133350</xdr:rowOff>
    </xdr:from>
    <xdr:to>
      <xdr:col>20</xdr:col>
      <xdr:colOff>9525</xdr:colOff>
      <xdr:row>27</xdr:row>
      <xdr:rowOff>85725</xdr:rowOff>
    </xdr:to>
    <xdr:sp macro="" textlink="">
      <xdr:nvSpPr>
        <xdr:cNvPr id="144" name="Line 204"/>
        <xdr:cNvSpPr>
          <a:spLocks noChangeShapeType="1"/>
        </xdr:cNvSpPr>
      </xdr:nvSpPr>
      <xdr:spPr bwMode="auto">
        <a:xfrm>
          <a:off x="3248025" y="4114800"/>
          <a:ext cx="0" cy="114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104775</xdr:colOff>
      <xdr:row>27</xdr:row>
      <xdr:rowOff>19050</xdr:rowOff>
    </xdr:from>
    <xdr:to>
      <xdr:col>21</xdr:col>
      <xdr:colOff>9525</xdr:colOff>
      <xdr:row>27</xdr:row>
      <xdr:rowOff>85725</xdr:rowOff>
    </xdr:to>
    <xdr:sp macro="" textlink="">
      <xdr:nvSpPr>
        <xdr:cNvPr id="145" name="Line 205"/>
        <xdr:cNvSpPr>
          <a:spLocks noChangeShapeType="1"/>
        </xdr:cNvSpPr>
      </xdr:nvSpPr>
      <xdr:spPr bwMode="auto">
        <a:xfrm flipV="1">
          <a:off x="3343275" y="4162425"/>
          <a:ext cx="66675" cy="66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9525</xdr:colOff>
      <xdr:row>27</xdr:row>
      <xdr:rowOff>19050</xdr:rowOff>
    </xdr:from>
    <xdr:to>
      <xdr:col>21</xdr:col>
      <xdr:colOff>9525</xdr:colOff>
      <xdr:row>27</xdr:row>
      <xdr:rowOff>142875</xdr:rowOff>
    </xdr:to>
    <xdr:sp macro="" textlink="">
      <xdr:nvSpPr>
        <xdr:cNvPr id="146" name="Line 206"/>
        <xdr:cNvSpPr>
          <a:spLocks noChangeShapeType="1"/>
        </xdr:cNvSpPr>
      </xdr:nvSpPr>
      <xdr:spPr bwMode="auto">
        <a:xfrm>
          <a:off x="3409950" y="4162425"/>
          <a:ext cx="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9525</xdr:colOff>
      <xdr:row>27</xdr:row>
      <xdr:rowOff>76200</xdr:rowOff>
    </xdr:from>
    <xdr:to>
      <xdr:col>21</xdr:col>
      <xdr:colOff>85725</xdr:colOff>
      <xdr:row>27</xdr:row>
      <xdr:rowOff>142875</xdr:rowOff>
    </xdr:to>
    <xdr:sp macro="" textlink="">
      <xdr:nvSpPr>
        <xdr:cNvPr id="147" name="Line 207"/>
        <xdr:cNvSpPr>
          <a:spLocks noChangeShapeType="1"/>
        </xdr:cNvSpPr>
      </xdr:nvSpPr>
      <xdr:spPr bwMode="auto">
        <a:xfrm flipV="1">
          <a:off x="3409950" y="4219575"/>
          <a:ext cx="76200" cy="66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123825</xdr:colOff>
      <xdr:row>23</xdr:row>
      <xdr:rowOff>85725</xdr:rowOff>
    </xdr:from>
    <xdr:to>
      <xdr:col>15</xdr:col>
      <xdr:colOff>123825</xdr:colOff>
      <xdr:row>24</xdr:row>
      <xdr:rowOff>28575</xdr:rowOff>
    </xdr:to>
    <xdr:sp macro="" textlink="">
      <xdr:nvSpPr>
        <xdr:cNvPr id="148" name="Line 208"/>
        <xdr:cNvSpPr>
          <a:spLocks noChangeShapeType="1"/>
        </xdr:cNvSpPr>
      </xdr:nvSpPr>
      <xdr:spPr bwMode="auto">
        <a:xfrm>
          <a:off x="2476500" y="3581400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114300</xdr:colOff>
      <xdr:row>24</xdr:row>
      <xdr:rowOff>85725</xdr:rowOff>
    </xdr:from>
    <xdr:to>
      <xdr:col>16</xdr:col>
      <xdr:colOff>0</xdr:colOff>
      <xdr:row>24</xdr:row>
      <xdr:rowOff>123825</xdr:rowOff>
    </xdr:to>
    <xdr:sp macro="" textlink="">
      <xdr:nvSpPr>
        <xdr:cNvPr id="149" name="Line 209"/>
        <xdr:cNvSpPr>
          <a:spLocks noChangeShapeType="1"/>
        </xdr:cNvSpPr>
      </xdr:nvSpPr>
      <xdr:spPr bwMode="auto">
        <a:xfrm flipH="1" flipV="1">
          <a:off x="2466975" y="3743325"/>
          <a:ext cx="47625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114300</xdr:colOff>
      <xdr:row>24</xdr:row>
      <xdr:rowOff>85725</xdr:rowOff>
    </xdr:from>
    <xdr:to>
      <xdr:col>16</xdr:col>
      <xdr:colOff>38100</xdr:colOff>
      <xdr:row>24</xdr:row>
      <xdr:rowOff>85725</xdr:rowOff>
    </xdr:to>
    <xdr:sp macro="" textlink="">
      <xdr:nvSpPr>
        <xdr:cNvPr id="150" name="Line 210"/>
        <xdr:cNvSpPr>
          <a:spLocks noChangeShapeType="1"/>
        </xdr:cNvSpPr>
      </xdr:nvSpPr>
      <xdr:spPr bwMode="auto">
        <a:xfrm>
          <a:off x="2466975" y="3743325"/>
          <a:ext cx="85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9525</xdr:colOff>
      <xdr:row>24</xdr:row>
      <xdr:rowOff>47625</xdr:rowOff>
    </xdr:from>
    <xdr:to>
      <xdr:col>16</xdr:col>
      <xdr:colOff>38100</xdr:colOff>
      <xdr:row>24</xdr:row>
      <xdr:rowOff>76200</xdr:rowOff>
    </xdr:to>
    <xdr:sp macro="" textlink="">
      <xdr:nvSpPr>
        <xdr:cNvPr id="151" name="Line 211"/>
        <xdr:cNvSpPr>
          <a:spLocks noChangeShapeType="1"/>
        </xdr:cNvSpPr>
      </xdr:nvSpPr>
      <xdr:spPr bwMode="auto">
        <a:xfrm flipH="1" flipV="1">
          <a:off x="2524125" y="3705225"/>
          <a:ext cx="28575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123825</xdr:colOff>
      <xdr:row>24</xdr:row>
      <xdr:rowOff>152400</xdr:rowOff>
    </xdr:from>
    <xdr:to>
      <xdr:col>15</xdr:col>
      <xdr:colOff>123825</xdr:colOff>
      <xdr:row>26</xdr:row>
      <xdr:rowOff>114300</xdr:rowOff>
    </xdr:to>
    <xdr:sp macro="" textlink="">
      <xdr:nvSpPr>
        <xdr:cNvPr id="152" name="Line 212"/>
        <xdr:cNvSpPr>
          <a:spLocks noChangeShapeType="1"/>
        </xdr:cNvSpPr>
      </xdr:nvSpPr>
      <xdr:spPr bwMode="auto">
        <a:xfrm>
          <a:off x="2476500" y="3810000"/>
          <a:ext cx="0" cy="285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123825</xdr:colOff>
      <xdr:row>26</xdr:row>
      <xdr:rowOff>114300</xdr:rowOff>
    </xdr:from>
    <xdr:to>
      <xdr:col>21</xdr:col>
      <xdr:colOff>0</xdr:colOff>
      <xdr:row>26</xdr:row>
      <xdr:rowOff>114300</xdr:rowOff>
    </xdr:to>
    <xdr:sp macro="" textlink="">
      <xdr:nvSpPr>
        <xdr:cNvPr id="153" name="Line 213"/>
        <xdr:cNvSpPr>
          <a:spLocks noChangeShapeType="1"/>
        </xdr:cNvSpPr>
      </xdr:nvSpPr>
      <xdr:spPr bwMode="auto">
        <a:xfrm>
          <a:off x="2476500" y="4095750"/>
          <a:ext cx="923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26</xdr:row>
      <xdr:rowOff>114300</xdr:rowOff>
    </xdr:from>
    <xdr:to>
      <xdr:col>21</xdr:col>
      <xdr:colOff>0</xdr:colOff>
      <xdr:row>27</xdr:row>
      <xdr:rowOff>0</xdr:rowOff>
    </xdr:to>
    <xdr:sp macro="" textlink="">
      <xdr:nvSpPr>
        <xdr:cNvPr id="154" name="Line 214"/>
        <xdr:cNvSpPr>
          <a:spLocks noChangeShapeType="1"/>
        </xdr:cNvSpPr>
      </xdr:nvSpPr>
      <xdr:spPr bwMode="auto">
        <a:xfrm>
          <a:off x="3400425" y="4095750"/>
          <a:ext cx="0" cy="47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28575</xdr:colOff>
      <xdr:row>28</xdr:row>
      <xdr:rowOff>28575</xdr:rowOff>
    </xdr:from>
    <xdr:to>
      <xdr:col>18</xdr:col>
      <xdr:colOff>0</xdr:colOff>
      <xdr:row>29</xdr:row>
      <xdr:rowOff>0</xdr:rowOff>
    </xdr:to>
    <xdr:sp macro="" textlink="">
      <xdr:nvSpPr>
        <xdr:cNvPr id="155" name="Oval 215"/>
        <xdr:cNvSpPr>
          <a:spLocks noChangeArrowheads="1"/>
        </xdr:cNvSpPr>
      </xdr:nvSpPr>
      <xdr:spPr bwMode="auto">
        <a:xfrm>
          <a:off x="2705100" y="433387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57150</xdr:colOff>
      <xdr:row>28</xdr:row>
      <xdr:rowOff>95250</xdr:rowOff>
    </xdr:from>
    <xdr:to>
      <xdr:col>17</xdr:col>
      <xdr:colOff>114300</xdr:colOff>
      <xdr:row>28</xdr:row>
      <xdr:rowOff>95250</xdr:rowOff>
    </xdr:to>
    <xdr:sp macro="" textlink="">
      <xdr:nvSpPr>
        <xdr:cNvPr id="156" name="Line 216"/>
        <xdr:cNvSpPr>
          <a:spLocks noChangeShapeType="1"/>
        </xdr:cNvSpPr>
      </xdr:nvSpPr>
      <xdr:spPr bwMode="auto">
        <a:xfrm flipH="1">
          <a:off x="2733675" y="4400550"/>
          <a:ext cx="571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15</xdr:col>
      <xdr:colOff>0</xdr:colOff>
      <xdr:row>28</xdr:row>
      <xdr:rowOff>95250</xdr:rowOff>
    </xdr:from>
    <xdr:to>
      <xdr:col>17</xdr:col>
      <xdr:colOff>19050</xdr:colOff>
      <xdr:row>28</xdr:row>
      <xdr:rowOff>95250</xdr:rowOff>
    </xdr:to>
    <xdr:sp macro="" textlink="">
      <xdr:nvSpPr>
        <xdr:cNvPr id="157" name="Line 217"/>
        <xdr:cNvSpPr>
          <a:spLocks noChangeShapeType="1"/>
        </xdr:cNvSpPr>
      </xdr:nvSpPr>
      <xdr:spPr bwMode="auto">
        <a:xfrm flipH="1">
          <a:off x="2352675" y="4400550"/>
          <a:ext cx="342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9525</xdr:colOff>
      <xdr:row>28</xdr:row>
      <xdr:rowOff>95250</xdr:rowOff>
    </xdr:from>
    <xdr:to>
      <xdr:col>21</xdr:col>
      <xdr:colOff>0</xdr:colOff>
      <xdr:row>28</xdr:row>
      <xdr:rowOff>95250</xdr:rowOff>
    </xdr:to>
    <xdr:sp macro="" textlink="">
      <xdr:nvSpPr>
        <xdr:cNvPr id="158" name="Line 218"/>
        <xdr:cNvSpPr>
          <a:spLocks noChangeShapeType="1"/>
        </xdr:cNvSpPr>
      </xdr:nvSpPr>
      <xdr:spPr bwMode="auto">
        <a:xfrm>
          <a:off x="2847975" y="4400550"/>
          <a:ext cx="552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28</xdr:row>
      <xdr:rowOff>9525</xdr:rowOff>
    </xdr:from>
    <xdr:to>
      <xdr:col>21</xdr:col>
      <xdr:colOff>0</xdr:colOff>
      <xdr:row>28</xdr:row>
      <xdr:rowOff>95250</xdr:rowOff>
    </xdr:to>
    <xdr:sp macro="" textlink="">
      <xdr:nvSpPr>
        <xdr:cNvPr id="159" name="Line 219"/>
        <xdr:cNvSpPr>
          <a:spLocks noChangeShapeType="1"/>
        </xdr:cNvSpPr>
      </xdr:nvSpPr>
      <xdr:spPr bwMode="auto">
        <a:xfrm>
          <a:off x="3400425" y="4314825"/>
          <a:ext cx="0" cy="85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24</xdr:row>
      <xdr:rowOff>66675</xdr:rowOff>
    </xdr:from>
    <xdr:to>
      <xdr:col>15</xdr:col>
      <xdr:colOff>0</xdr:colOff>
      <xdr:row>28</xdr:row>
      <xdr:rowOff>95250</xdr:rowOff>
    </xdr:to>
    <xdr:sp macro="" textlink="">
      <xdr:nvSpPr>
        <xdr:cNvPr id="160" name="Line 220"/>
        <xdr:cNvSpPr>
          <a:spLocks noChangeShapeType="1"/>
        </xdr:cNvSpPr>
      </xdr:nvSpPr>
      <xdr:spPr bwMode="auto">
        <a:xfrm>
          <a:off x="2352675" y="3724275"/>
          <a:ext cx="0" cy="676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9525</xdr:colOff>
      <xdr:row>26</xdr:row>
      <xdr:rowOff>28575</xdr:rowOff>
    </xdr:from>
    <xdr:to>
      <xdr:col>20</xdr:col>
      <xdr:colOff>9525</xdr:colOff>
      <xdr:row>26</xdr:row>
      <xdr:rowOff>95250</xdr:rowOff>
    </xdr:to>
    <xdr:sp macro="" textlink="">
      <xdr:nvSpPr>
        <xdr:cNvPr id="161" name="Line 222"/>
        <xdr:cNvSpPr>
          <a:spLocks noChangeShapeType="1"/>
        </xdr:cNvSpPr>
      </xdr:nvSpPr>
      <xdr:spPr bwMode="auto">
        <a:xfrm>
          <a:off x="3248025" y="4010025"/>
          <a:ext cx="0" cy="66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85725</xdr:colOff>
      <xdr:row>27</xdr:row>
      <xdr:rowOff>76200</xdr:rowOff>
    </xdr:from>
    <xdr:to>
      <xdr:col>23</xdr:col>
      <xdr:colOff>104775</xdr:colOff>
      <xdr:row>27</xdr:row>
      <xdr:rowOff>76200</xdr:rowOff>
    </xdr:to>
    <xdr:sp macro="" textlink="">
      <xdr:nvSpPr>
        <xdr:cNvPr id="162" name="Line 223"/>
        <xdr:cNvSpPr>
          <a:spLocks noChangeShapeType="1"/>
        </xdr:cNvSpPr>
      </xdr:nvSpPr>
      <xdr:spPr bwMode="auto">
        <a:xfrm>
          <a:off x="3486150" y="4219575"/>
          <a:ext cx="342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23</xdr:col>
      <xdr:colOff>0</xdr:colOff>
      <xdr:row>24</xdr:row>
      <xdr:rowOff>76200</xdr:rowOff>
    </xdr:from>
    <xdr:to>
      <xdr:col>24</xdr:col>
      <xdr:colOff>0</xdr:colOff>
      <xdr:row>24</xdr:row>
      <xdr:rowOff>76200</xdr:rowOff>
    </xdr:to>
    <xdr:sp macro="" textlink="">
      <xdr:nvSpPr>
        <xdr:cNvPr id="163" name="Line 224"/>
        <xdr:cNvSpPr>
          <a:spLocks noChangeShapeType="1"/>
        </xdr:cNvSpPr>
      </xdr:nvSpPr>
      <xdr:spPr bwMode="auto">
        <a:xfrm flipH="1">
          <a:off x="3724275" y="3733800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21</xdr:col>
      <xdr:colOff>66675</xdr:colOff>
      <xdr:row>24</xdr:row>
      <xdr:rowOff>76200</xdr:rowOff>
    </xdr:from>
    <xdr:to>
      <xdr:col>23</xdr:col>
      <xdr:colOff>0</xdr:colOff>
      <xdr:row>24</xdr:row>
      <xdr:rowOff>76200</xdr:rowOff>
    </xdr:to>
    <xdr:sp macro="" textlink="">
      <xdr:nvSpPr>
        <xdr:cNvPr id="164" name="Line 225"/>
        <xdr:cNvSpPr>
          <a:spLocks noChangeShapeType="1"/>
        </xdr:cNvSpPr>
      </xdr:nvSpPr>
      <xdr:spPr bwMode="auto">
        <a:xfrm>
          <a:off x="3467100" y="373380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9525</xdr:colOff>
      <xdr:row>32</xdr:row>
      <xdr:rowOff>9525</xdr:rowOff>
    </xdr:from>
    <xdr:to>
      <xdr:col>21</xdr:col>
      <xdr:colOff>9525</xdr:colOff>
      <xdr:row>34</xdr:row>
      <xdr:rowOff>9525</xdr:rowOff>
    </xdr:to>
    <xdr:sp macro="" textlink="">
      <xdr:nvSpPr>
        <xdr:cNvPr id="165" name="Rectangle 164"/>
        <xdr:cNvSpPr>
          <a:spLocks noChangeArrowheads="1"/>
        </xdr:cNvSpPr>
      </xdr:nvSpPr>
      <xdr:spPr bwMode="auto">
        <a:xfrm>
          <a:off x="3086100" y="333375"/>
          <a:ext cx="323850" cy="323850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9525</xdr:colOff>
      <xdr:row>30</xdr:row>
      <xdr:rowOff>142875</xdr:rowOff>
    </xdr:from>
    <xdr:to>
      <xdr:col>20</xdr:col>
      <xdr:colOff>9525</xdr:colOff>
      <xdr:row>32</xdr:row>
      <xdr:rowOff>9525</xdr:rowOff>
    </xdr:to>
    <xdr:sp macro="" textlink="">
      <xdr:nvSpPr>
        <xdr:cNvPr id="166" name="Line 47"/>
        <xdr:cNvSpPr>
          <a:spLocks noChangeShapeType="1"/>
        </xdr:cNvSpPr>
      </xdr:nvSpPr>
      <xdr:spPr bwMode="auto">
        <a:xfrm flipV="1">
          <a:off x="3248025" y="142875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9525</xdr:colOff>
      <xdr:row>30</xdr:row>
      <xdr:rowOff>142875</xdr:rowOff>
    </xdr:from>
    <xdr:to>
      <xdr:col>23</xdr:col>
      <xdr:colOff>0</xdr:colOff>
      <xdr:row>30</xdr:row>
      <xdr:rowOff>142875</xdr:rowOff>
    </xdr:to>
    <xdr:sp macro="" textlink="">
      <xdr:nvSpPr>
        <xdr:cNvPr id="167" name="Line 48"/>
        <xdr:cNvSpPr>
          <a:spLocks noChangeShapeType="1"/>
        </xdr:cNvSpPr>
      </xdr:nvSpPr>
      <xdr:spPr bwMode="auto">
        <a:xfrm>
          <a:off x="3248025" y="142875"/>
          <a:ext cx="476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9525</xdr:colOff>
      <xdr:row>30</xdr:row>
      <xdr:rowOff>142875</xdr:rowOff>
    </xdr:from>
    <xdr:to>
      <xdr:col>23</xdr:col>
      <xdr:colOff>9525</xdr:colOff>
      <xdr:row>35</xdr:row>
      <xdr:rowOff>0</xdr:rowOff>
    </xdr:to>
    <xdr:sp macro="" textlink="">
      <xdr:nvSpPr>
        <xdr:cNvPr id="168" name="Line 49"/>
        <xdr:cNvSpPr>
          <a:spLocks noChangeShapeType="1"/>
        </xdr:cNvSpPr>
      </xdr:nvSpPr>
      <xdr:spPr bwMode="auto">
        <a:xfrm flipH="1">
          <a:off x="3733800" y="142875"/>
          <a:ext cx="0" cy="666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57150</xdr:colOff>
      <xdr:row>35</xdr:row>
      <xdr:rowOff>0</xdr:rowOff>
    </xdr:from>
    <xdr:to>
      <xdr:col>23</xdr:col>
      <xdr:colOff>104775</xdr:colOff>
      <xdr:row>36</xdr:row>
      <xdr:rowOff>9525</xdr:rowOff>
    </xdr:to>
    <xdr:sp macro="" textlink="">
      <xdr:nvSpPr>
        <xdr:cNvPr id="169" name="Rectangle 168"/>
        <xdr:cNvSpPr>
          <a:spLocks noChangeArrowheads="1"/>
        </xdr:cNvSpPr>
      </xdr:nvSpPr>
      <xdr:spPr bwMode="auto">
        <a:xfrm>
          <a:off x="3619500" y="809625"/>
          <a:ext cx="209550" cy="171450"/>
        </a:xfrm>
        <a:prstGeom prst="rect">
          <a:avLst/>
        </a:prstGeom>
        <a:solidFill>
          <a:srgbClr val="FF99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0</xdr:colOff>
      <xdr:row>36</xdr:row>
      <xdr:rowOff>9525</xdr:rowOff>
    </xdr:from>
    <xdr:to>
      <xdr:col>23</xdr:col>
      <xdr:colOff>0</xdr:colOff>
      <xdr:row>37</xdr:row>
      <xdr:rowOff>9525</xdr:rowOff>
    </xdr:to>
    <xdr:sp macro="" textlink="">
      <xdr:nvSpPr>
        <xdr:cNvPr id="170" name="Line 51"/>
        <xdr:cNvSpPr>
          <a:spLocks noChangeShapeType="1"/>
        </xdr:cNvSpPr>
      </xdr:nvSpPr>
      <xdr:spPr bwMode="auto">
        <a:xfrm>
          <a:off x="3724275" y="981075"/>
          <a:ext cx="0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9525</xdr:colOff>
      <xdr:row>37</xdr:row>
      <xdr:rowOff>9525</xdr:rowOff>
    </xdr:from>
    <xdr:to>
      <xdr:col>23</xdr:col>
      <xdr:colOff>0</xdr:colOff>
      <xdr:row>37</xdr:row>
      <xdr:rowOff>9525</xdr:rowOff>
    </xdr:to>
    <xdr:sp macro="" textlink="">
      <xdr:nvSpPr>
        <xdr:cNvPr id="171" name="Line 52"/>
        <xdr:cNvSpPr>
          <a:spLocks noChangeShapeType="1"/>
        </xdr:cNvSpPr>
      </xdr:nvSpPr>
      <xdr:spPr bwMode="auto">
        <a:xfrm flipH="1" flipV="1">
          <a:off x="3571875" y="1143000"/>
          <a:ext cx="152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28575</xdr:colOff>
      <xdr:row>36</xdr:row>
      <xdr:rowOff>104775</xdr:rowOff>
    </xdr:from>
    <xdr:to>
      <xdr:col>22</xdr:col>
      <xdr:colOff>0</xdr:colOff>
      <xdr:row>37</xdr:row>
      <xdr:rowOff>76200</xdr:rowOff>
    </xdr:to>
    <xdr:sp macro="" textlink="">
      <xdr:nvSpPr>
        <xdr:cNvPr id="172" name="Oval 171"/>
        <xdr:cNvSpPr>
          <a:spLocks noChangeArrowheads="1"/>
        </xdr:cNvSpPr>
      </xdr:nvSpPr>
      <xdr:spPr bwMode="auto">
        <a:xfrm>
          <a:off x="3429000" y="107632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57150</xdr:colOff>
      <xdr:row>37</xdr:row>
      <xdr:rowOff>9525</xdr:rowOff>
    </xdr:from>
    <xdr:to>
      <xdr:col>21</xdr:col>
      <xdr:colOff>114300</xdr:colOff>
      <xdr:row>37</xdr:row>
      <xdr:rowOff>9525</xdr:rowOff>
    </xdr:to>
    <xdr:sp macro="" textlink="">
      <xdr:nvSpPr>
        <xdr:cNvPr id="173" name="Line 54"/>
        <xdr:cNvSpPr>
          <a:spLocks noChangeShapeType="1"/>
        </xdr:cNvSpPr>
      </xdr:nvSpPr>
      <xdr:spPr bwMode="auto">
        <a:xfrm flipH="1">
          <a:off x="3457575" y="1143000"/>
          <a:ext cx="571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20</xdr:col>
      <xdr:colOff>9525</xdr:colOff>
      <xdr:row>37</xdr:row>
      <xdr:rowOff>9525</xdr:rowOff>
    </xdr:from>
    <xdr:to>
      <xdr:col>21</xdr:col>
      <xdr:colOff>19050</xdr:colOff>
      <xdr:row>37</xdr:row>
      <xdr:rowOff>9525</xdr:rowOff>
    </xdr:to>
    <xdr:sp macro="" textlink="">
      <xdr:nvSpPr>
        <xdr:cNvPr id="174" name="Line 55"/>
        <xdr:cNvSpPr>
          <a:spLocks noChangeShapeType="1"/>
        </xdr:cNvSpPr>
      </xdr:nvSpPr>
      <xdr:spPr bwMode="auto">
        <a:xfrm flipH="1">
          <a:off x="3248025" y="1143000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9525</xdr:colOff>
      <xdr:row>34</xdr:row>
      <xdr:rowOff>19050</xdr:rowOff>
    </xdr:from>
    <xdr:to>
      <xdr:col>20</xdr:col>
      <xdr:colOff>9525</xdr:colOff>
      <xdr:row>37</xdr:row>
      <xdr:rowOff>9525</xdr:rowOff>
    </xdr:to>
    <xdr:sp macro="" textlink="">
      <xdr:nvSpPr>
        <xdr:cNvPr id="175" name="Line 56"/>
        <xdr:cNvSpPr>
          <a:spLocks noChangeShapeType="1"/>
        </xdr:cNvSpPr>
      </xdr:nvSpPr>
      <xdr:spPr bwMode="auto">
        <a:xfrm flipV="1">
          <a:off x="3248025" y="666750"/>
          <a:ext cx="0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0</xdr:colOff>
      <xdr:row>35</xdr:row>
      <xdr:rowOff>38100</xdr:rowOff>
    </xdr:from>
    <xdr:to>
      <xdr:col>23</xdr:col>
      <xdr:colOff>0</xdr:colOff>
      <xdr:row>35</xdr:row>
      <xdr:rowOff>142875</xdr:rowOff>
    </xdr:to>
    <xdr:sp macro="" textlink="">
      <xdr:nvSpPr>
        <xdr:cNvPr id="176" name="Line 57"/>
        <xdr:cNvSpPr>
          <a:spLocks noChangeShapeType="1"/>
        </xdr:cNvSpPr>
      </xdr:nvSpPr>
      <xdr:spPr bwMode="auto">
        <a:xfrm>
          <a:off x="3724275" y="847725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9525</xdr:colOff>
      <xdr:row>35</xdr:row>
      <xdr:rowOff>76200</xdr:rowOff>
    </xdr:from>
    <xdr:to>
      <xdr:col>23</xdr:col>
      <xdr:colOff>85725</xdr:colOff>
      <xdr:row>35</xdr:row>
      <xdr:rowOff>142875</xdr:rowOff>
    </xdr:to>
    <xdr:sp macro="" textlink="">
      <xdr:nvSpPr>
        <xdr:cNvPr id="177" name="Line 58"/>
        <xdr:cNvSpPr>
          <a:spLocks noChangeShapeType="1"/>
        </xdr:cNvSpPr>
      </xdr:nvSpPr>
      <xdr:spPr bwMode="auto">
        <a:xfrm flipV="1">
          <a:off x="3733800" y="885825"/>
          <a:ext cx="76200" cy="66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76200</xdr:colOff>
      <xdr:row>35</xdr:row>
      <xdr:rowOff>28575</xdr:rowOff>
    </xdr:from>
    <xdr:to>
      <xdr:col>23</xdr:col>
      <xdr:colOff>0</xdr:colOff>
      <xdr:row>35</xdr:row>
      <xdr:rowOff>76200</xdr:rowOff>
    </xdr:to>
    <xdr:sp macro="" textlink="">
      <xdr:nvSpPr>
        <xdr:cNvPr id="178" name="Line 59"/>
        <xdr:cNvSpPr>
          <a:spLocks noChangeShapeType="1"/>
        </xdr:cNvSpPr>
      </xdr:nvSpPr>
      <xdr:spPr bwMode="auto">
        <a:xfrm flipV="1">
          <a:off x="3638550" y="838200"/>
          <a:ext cx="85725" cy="47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85725</xdr:colOff>
      <xdr:row>35</xdr:row>
      <xdr:rowOff>76200</xdr:rowOff>
    </xdr:from>
    <xdr:to>
      <xdr:col>25</xdr:col>
      <xdr:colOff>9525</xdr:colOff>
      <xdr:row>35</xdr:row>
      <xdr:rowOff>76200</xdr:rowOff>
    </xdr:to>
    <xdr:sp macro="" textlink="">
      <xdr:nvSpPr>
        <xdr:cNvPr id="179" name="Line 60"/>
        <xdr:cNvSpPr>
          <a:spLocks noChangeShapeType="1"/>
        </xdr:cNvSpPr>
      </xdr:nvSpPr>
      <xdr:spPr bwMode="auto">
        <a:xfrm>
          <a:off x="3810000" y="88582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28575</xdr:colOff>
      <xdr:row>36</xdr:row>
      <xdr:rowOff>76200</xdr:rowOff>
    </xdr:from>
    <xdr:to>
      <xdr:col>25</xdr:col>
      <xdr:colOff>0</xdr:colOff>
      <xdr:row>36</xdr:row>
      <xdr:rowOff>76200</xdr:rowOff>
    </xdr:to>
    <xdr:sp macro="" textlink="">
      <xdr:nvSpPr>
        <xdr:cNvPr id="180" name="Line 61"/>
        <xdr:cNvSpPr>
          <a:spLocks noChangeShapeType="1"/>
        </xdr:cNvSpPr>
      </xdr:nvSpPr>
      <xdr:spPr bwMode="auto">
        <a:xfrm>
          <a:off x="3752850" y="1047750"/>
          <a:ext cx="295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19050</xdr:colOff>
      <xdr:row>35</xdr:row>
      <xdr:rowOff>76200</xdr:rowOff>
    </xdr:from>
    <xdr:to>
      <xdr:col>22</xdr:col>
      <xdr:colOff>19050</xdr:colOff>
      <xdr:row>36</xdr:row>
      <xdr:rowOff>76200</xdr:rowOff>
    </xdr:to>
    <xdr:sp macro="" textlink="">
      <xdr:nvSpPr>
        <xdr:cNvPr id="181" name="Line 62"/>
        <xdr:cNvSpPr>
          <a:spLocks noChangeShapeType="1"/>
        </xdr:cNvSpPr>
      </xdr:nvSpPr>
      <xdr:spPr bwMode="auto">
        <a:xfrm>
          <a:off x="3581400" y="885825"/>
          <a:ext cx="0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19050</xdr:colOff>
      <xdr:row>36</xdr:row>
      <xdr:rowOff>76200</xdr:rowOff>
    </xdr:from>
    <xdr:to>
      <xdr:col>22</xdr:col>
      <xdr:colOff>142875</xdr:colOff>
      <xdr:row>36</xdr:row>
      <xdr:rowOff>76200</xdr:rowOff>
    </xdr:to>
    <xdr:sp macro="" textlink="">
      <xdr:nvSpPr>
        <xdr:cNvPr id="182" name="Line 63"/>
        <xdr:cNvSpPr>
          <a:spLocks noChangeShapeType="1"/>
        </xdr:cNvSpPr>
      </xdr:nvSpPr>
      <xdr:spPr bwMode="auto">
        <a:xfrm>
          <a:off x="3581400" y="10477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114300</xdr:colOff>
      <xdr:row>33</xdr:row>
      <xdr:rowOff>76200</xdr:rowOff>
    </xdr:from>
    <xdr:to>
      <xdr:col>19</xdr:col>
      <xdr:colOff>0</xdr:colOff>
      <xdr:row>33</xdr:row>
      <xdr:rowOff>85725</xdr:rowOff>
    </xdr:to>
    <xdr:sp macro="" textlink="">
      <xdr:nvSpPr>
        <xdr:cNvPr id="183" name="Line 64"/>
        <xdr:cNvSpPr>
          <a:spLocks noChangeShapeType="1"/>
        </xdr:cNvSpPr>
      </xdr:nvSpPr>
      <xdr:spPr bwMode="auto">
        <a:xfrm rot="-5088334">
          <a:off x="2928937" y="423863"/>
          <a:ext cx="9525" cy="28575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22</xdr:col>
      <xdr:colOff>19050</xdr:colOff>
      <xdr:row>35</xdr:row>
      <xdr:rowOff>76200</xdr:rowOff>
    </xdr:from>
    <xdr:to>
      <xdr:col>22</xdr:col>
      <xdr:colOff>76200</xdr:colOff>
      <xdr:row>35</xdr:row>
      <xdr:rowOff>76200</xdr:rowOff>
    </xdr:to>
    <xdr:sp macro="" textlink="">
      <xdr:nvSpPr>
        <xdr:cNvPr id="184" name="Line 65"/>
        <xdr:cNvSpPr>
          <a:spLocks noChangeShapeType="1"/>
        </xdr:cNvSpPr>
      </xdr:nvSpPr>
      <xdr:spPr bwMode="auto">
        <a:xfrm>
          <a:off x="3581400" y="885825"/>
          <a:ext cx="57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47625</xdr:colOff>
      <xdr:row>30</xdr:row>
      <xdr:rowOff>57150</xdr:rowOff>
    </xdr:from>
    <xdr:to>
      <xdr:col>19</xdr:col>
      <xdr:colOff>47625</xdr:colOff>
      <xdr:row>32</xdr:row>
      <xdr:rowOff>0</xdr:rowOff>
    </xdr:to>
    <xdr:sp macro="" textlink="">
      <xdr:nvSpPr>
        <xdr:cNvPr id="185" name="Line 198"/>
        <xdr:cNvSpPr>
          <a:spLocks noChangeShapeType="1"/>
        </xdr:cNvSpPr>
      </xdr:nvSpPr>
      <xdr:spPr bwMode="auto">
        <a:xfrm flipV="1">
          <a:off x="3124200" y="57150"/>
          <a:ext cx="0" cy="266700"/>
        </a:xfrm>
        <a:prstGeom prst="line">
          <a:avLst/>
        </a:prstGeom>
        <a:noFill/>
        <a:ln w="57150" cmpd="thinThick">
          <a:solidFill>
            <a:srgbClr val="969696"/>
          </a:solidFill>
          <a:round/>
          <a:headEnd/>
          <a:tailEnd/>
        </a:ln>
      </xdr:spPr>
    </xdr:sp>
    <xdr:clientData/>
  </xdr:twoCellAnchor>
  <xdr:twoCellAnchor>
    <xdr:from>
      <xdr:col>4</xdr:col>
      <xdr:colOff>9525</xdr:colOff>
      <xdr:row>32</xdr:row>
      <xdr:rowOff>9525</xdr:rowOff>
    </xdr:from>
    <xdr:to>
      <xdr:col>6</xdr:col>
      <xdr:colOff>9525</xdr:colOff>
      <xdr:row>34</xdr:row>
      <xdr:rowOff>9525</xdr:rowOff>
    </xdr:to>
    <xdr:sp macro="" textlink="">
      <xdr:nvSpPr>
        <xdr:cNvPr id="186" name="Rectangle 185"/>
        <xdr:cNvSpPr>
          <a:spLocks noChangeArrowheads="1"/>
        </xdr:cNvSpPr>
      </xdr:nvSpPr>
      <xdr:spPr bwMode="auto">
        <a:xfrm>
          <a:off x="657225" y="333375"/>
          <a:ext cx="323850" cy="323850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76200</xdr:colOff>
      <xdr:row>31</xdr:row>
      <xdr:rowOff>76200</xdr:rowOff>
    </xdr:from>
    <xdr:to>
      <xdr:col>5</xdr:col>
      <xdr:colOff>76200</xdr:colOff>
      <xdr:row>32</xdr:row>
      <xdr:rowOff>0</xdr:rowOff>
    </xdr:to>
    <xdr:sp macro="" textlink="">
      <xdr:nvSpPr>
        <xdr:cNvPr id="187" name="Line 19"/>
        <xdr:cNvSpPr>
          <a:spLocks noChangeShapeType="1"/>
        </xdr:cNvSpPr>
      </xdr:nvSpPr>
      <xdr:spPr bwMode="auto">
        <a:xfrm flipV="1">
          <a:off x="885825" y="238125"/>
          <a:ext cx="0" cy="85725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66675</xdr:colOff>
      <xdr:row>31</xdr:row>
      <xdr:rowOff>85725</xdr:rowOff>
    </xdr:from>
    <xdr:to>
      <xdr:col>8</xdr:col>
      <xdr:colOff>19050</xdr:colOff>
      <xdr:row>31</xdr:row>
      <xdr:rowOff>85725</xdr:rowOff>
    </xdr:to>
    <xdr:sp macro="" textlink="">
      <xdr:nvSpPr>
        <xdr:cNvPr id="188" name="Line 20"/>
        <xdr:cNvSpPr>
          <a:spLocks noChangeShapeType="1"/>
        </xdr:cNvSpPr>
      </xdr:nvSpPr>
      <xdr:spPr bwMode="auto">
        <a:xfrm>
          <a:off x="876300" y="247650"/>
          <a:ext cx="438150" cy="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152400</xdr:colOff>
      <xdr:row>32</xdr:row>
      <xdr:rowOff>57150</xdr:rowOff>
    </xdr:from>
    <xdr:to>
      <xdr:col>10</xdr:col>
      <xdr:colOff>0</xdr:colOff>
      <xdr:row>34</xdr:row>
      <xdr:rowOff>0</xdr:rowOff>
    </xdr:to>
    <xdr:sp macro="" textlink="">
      <xdr:nvSpPr>
        <xdr:cNvPr id="189" name="AutoShape 21"/>
        <xdr:cNvSpPr>
          <a:spLocks noChangeArrowheads="1"/>
        </xdr:cNvSpPr>
      </xdr:nvSpPr>
      <xdr:spPr bwMode="auto">
        <a:xfrm rot="5434985">
          <a:off x="1319213" y="347662"/>
          <a:ext cx="266700" cy="333375"/>
        </a:xfrm>
        <a:custGeom>
          <a:avLst/>
          <a:gdLst>
            <a:gd name="T0" fmla="*/ 2881385 w 21600"/>
            <a:gd name="T1" fmla="*/ 2572667 h 21600"/>
            <a:gd name="T2" fmla="*/ 1646502 w 21600"/>
            <a:gd name="T3" fmla="*/ 5145319 h 21600"/>
            <a:gd name="T4" fmla="*/ 411632 w 21600"/>
            <a:gd name="T5" fmla="*/ 2572667 h 21600"/>
            <a:gd name="T6" fmla="*/ 1646502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4500 w 21600"/>
            <a:gd name="T13" fmla="*/ 4500 h 21600"/>
            <a:gd name="T14" fmla="*/ 17100 w 21600"/>
            <a:gd name="T15" fmla="*/ 171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5400" y="21600"/>
              </a:lnTo>
              <a:lnTo>
                <a:pt x="16200" y="21600"/>
              </a:lnTo>
              <a:lnTo>
                <a:pt x="21600" y="0"/>
              </a:lnTo>
              <a:close/>
            </a:path>
          </a:pathLst>
        </a:cu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9525</xdr:colOff>
      <xdr:row>31</xdr:row>
      <xdr:rowOff>85725</xdr:rowOff>
    </xdr:from>
    <xdr:to>
      <xdr:col>8</xdr:col>
      <xdr:colOff>9525</xdr:colOff>
      <xdr:row>32</xdr:row>
      <xdr:rowOff>123825</xdr:rowOff>
    </xdr:to>
    <xdr:sp macro="" textlink="">
      <xdr:nvSpPr>
        <xdr:cNvPr id="190" name="Line 22"/>
        <xdr:cNvSpPr>
          <a:spLocks noChangeShapeType="1"/>
        </xdr:cNvSpPr>
      </xdr:nvSpPr>
      <xdr:spPr bwMode="auto">
        <a:xfrm>
          <a:off x="1304925" y="247650"/>
          <a:ext cx="0" cy="200025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34</xdr:row>
      <xdr:rowOff>9525</xdr:rowOff>
    </xdr:from>
    <xdr:to>
      <xdr:col>10</xdr:col>
      <xdr:colOff>0</xdr:colOff>
      <xdr:row>35</xdr:row>
      <xdr:rowOff>9525</xdr:rowOff>
    </xdr:to>
    <xdr:sp macro="" textlink="">
      <xdr:nvSpPr>
        <xdr:cNvPr id="191" name="Line 23"/>
        <xdr:cNvSpPr>
          <a:spLocks noChangeShapeType="1"/>
        </xdr:cNvSpPr>
      </xdr:nvSpPr>
      <xdr:spPr bwMode="auto">
        <a:xfrm>
          <a:off x="1619250" y="657225"/>
          <a:ext cx="0" cy="161925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36</xdr:row>
      <xdr:rowOff>19050</xdr:rowOff>
    </xdr:from>
    <xdr:to>
      <xdr:col>10</xdr:col>
      <xdr:colOff>0</xdr:colOff>
      <xdr:row>37</xdr:row>
      <xdr:rowOff>0</xdr:rowOff>
    </xdr:to>
    <xdr:sp macro="" textlink="">
      <xdr:nvSpPr>
        <xdr:cNvPr id="193" name="Line 25"/>
        <xdr:cNvSpPr>
          <a:spLocks noChangeShapeType="1"/>
        </xdr:cNvSpPr>
      </xdr:nvSpPr>
      <xdr:spPr bwMode="auto">
        <a:xfrm>
          <a:off x="1619250" y="9906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37</xdr:row>
      <xdr:rowOff>9525</xdr:rowOff>
    </xdr:from>
    <xdr:to>
      <xdr:col>10</xdr:col>
      <xdr:colOff>0</xdr:colOff>
      <xdr:row>37</xdr:row>
      <xdr:rowOff>9525</xdr:rowOff>
    </xdr:to>
    <xdr:sp macro="" textlink="">
      <xdr:nvSpPr>
        <xdr:cNvPr id="194" name="Line 26"/>
        <xdr:cNvSpPr>
          <a:spLocks noChangeShapeType="1"/>
        </xdr:cNvSpPr>
      </xdr:nvSpPr>
      <xdr:spPr bwMode="auto">
        <a:xfrm flipH="1" flipV="1">
          <a:off x="1143000" y="1143000"/>
          <a:ext cx="476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28575</xdr:colOff>
      <xdr:row>36</xdr:row>
      <xdr:rowOff>104775</xdr:rowOff>
    </xdr:from>
    <xdr:to>
      <xdr:col>7</xdr:col>
      <xdr:colOff>0</xdr:colOff>
      <xdr:row>37</xdr:row>
      <xdr:rowOff>76200</xdr:rowOff>
    </xdr:to>
    <xdr:sp macro="" textlink="">
      <xdr:nvSpPr>
        <xdr:cNvPr id="195" name="Oval 194"/>
        <xdr:cNvSpPr>
          <a:spLocks noChangeArrowheads="1"/>
        </xdr:cNvSpPr>
      </xdr:nvSpPr>
      <xdr:spPr bwMode="auto">
        <a:xfrm>
          <a:off x="1000125" y="107632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57150</xdr:colOff>
      <xdr:row>37</xdr:row>
      <xdr:rowOff>9525</xdr:rowOff>
    </xdr:from>
    <xdr:to>
      <xdr:col>6</xdr:col>
      <xdr:colOff>114300</xdr:colOff>
      <xdr:row>37</xdr:row>
      <xdr:rowOff>9525</xdr:rowOff>
    </xdr:to>
    <xdr:sp macro="" textlink="">
      <xdr:nvSpPr>
        <xdr:cNvPr id="196" name="Line 28"/>
        <xdr:cNvSpPr>
          <a:spLocks noChangeShapeType="1"/>
        </xdr:cNvSpPr>
      </xdr:nvSpPr>
      <xdr:spPr bwMode="auto">
        <a:xfrm flipH="1">
          <a:off x="1028700" y="1143000"/>
          <a:ext cx="571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5</xdr:col>
      <xdr:colOff>0</xdr:colOff>
      <xdr:row>37</xdr:row>
      <xdr:rowOff>9525</xdr:rowOff>
    </xdr:from>
    <xdr:to>
      <xdr:col>6</xdr:col>
      <xdr:colOff>19050</xdr:colOff>
      <xdr:row>37</xdr:row>
      <xdr:rowOff>9525</xdr:rowOff>
    </xdr:to>
    <xdr:sp macro="" textlink="">
      <xdr:nvSpPr>
        <xdr:cNvPr id="197" name="Line 29"/>
        <xdr:cNvSpPr>
          <a:spLocks noChangeShapeType="1"/>
        </xdr:cNvSpPr>
      </xdr:nvSpPr>
      <xdr:spPr bwMode="auto">
        <a:xfrm flipH="1">
          <a:off x="809625" y="114300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123825</xdr:colOff>
      <xdr:row>35</xdr:row>
      <xdr:rowOff>47625</xdr:rowOff>
    </xdr:from>
    <xdr:to>
      <xdr:col>5</xdr:col>
      <xdr:colOff>38100</xdr:colOff>
      <xdr:row>35</xdr:row>
      <xdr:rowOff>123825</xdr:rowOff>
    </xdr:to>
    <xdr:sp macro="" textlink="">
      <xdr:nvSpPr>
        <xdr:cNvPr id="198" name="Rectangle 197"/>
        <xdr:cNvSpPr>
          <a:spLocks noChangeArrowheads="1"/>
        </xdr:cNvSpPr>
      </xdr:nvSpPr>
      <xdr:spPr bwMode="auto">
        <a:xfrm>
          <a:off x="771525" y="857250"/>
          <a:ext cx="76200" cy="76200"/>
        </a:xfrm>
        <a:prstGeom prst="rect">
          <a:avLst/>
        </a:prstGeom>
        <a:solidFill>
          <a:srgbClr val="FF99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35</xdr:row>
      <xdr:rowOff>123825</xdr:rowOff>
    </xdr:from>
    <xdr:to>
      <xdr:col>5</xdr:col>
      <xdr:colOff>0</xdr:colOff>
      <xdr:row>37</xdr:row>
      <xdr:rowOff>9525</xdr:rowOff>
    </xdr:to>
    <xdr:sp macro="" textlink="">
      <xdr:nvSpPr>
        <xdr:cNvPr id="199" name="Line 31"/>
        <xdr:cNvSpPr>
          <a:spLocks noChangeShapeType="1"/>
        </xdr:cNvSpPr>
      </xdr:nvSpPr>
      <xdr:spPr bwMode="auto">
        <a:xfrm flipV="1">
          <a:off x="809625" y="933450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34</xdr:row>
      <xdr:rowOff>9525</xdr:rowOff>
    </xdr:from>
    <xdr:to>
      <xdr:col>5</xdr:col>
      <xdr:colOff>9525</xdr:colOff>
      <xdr:row>35</xdr:row>
      <xdr:rowOff>47625</xdr:rowOff>
    </xdr:to>
    <xdr:sp macro="" textlink="">
      <xdr:nvSpPr>
        <xdr:cNvPr id="200" name="Line 32"/>
        <xdr:cNvSpPr>
          <a:spLocks noChangeShapeType="1"/>
        </xdr:cNvSpPr>
      </xdr:nvSpPr>
      <xdr:spPr bwMode="auto">
        <a:xfrm flipV="1">
          <a:off x="819150" y="657225"/>
          <a:ext cx="0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95250</xdr:colOff>
      <xdr:row>33</xdr:row>
      <xdr:rowOff>114300</xdr:rowOff>
    </xdr:from>
    <xdr:to>
      <xdr:col>8</xdr:col>
      <xdr:colOff>95250</xdr:colOff>
      <xdr:row>35</xdr:row>
      <xdr:rowOff>85725</xdr:rowOff>
    </xdr:to>
    <xdr:sp macro="" textlink="">
      <xdr:nvSpPr>
        <xdr:cNvPr id="201" name="Line 33"/>
        <xdr:cNvSpPr>
          <a:spLocks noChangeShapeType="1"/>
        </xdr:cNvSpPr>
      </xdr:nvSpPr>
      <xdr:spPr bwMode="auto">
        <a:xfrm flipH="1">
          <a:off x="1390650" y="600075"/>
          <a:ext cx="0" cy="295275"/>
        </a:xfrm>
        <a:prstGeom prst="line">
          <a:avLst/>
        </a:prstGeom>
        <a:noFill/>
        <a:ln w="19050" cmpd="dbl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38100</xdr:colOff>
      <xdr:row>35</xdr:row>
      <xdr:rowOff>85725</xdr:rowOff>
    </xdr:from>
    <xdr:to>
      <xdr:col>8</xdr:col>
      <xdr:colOff>95250</xdr:colOff>
      <xdr:row>35</xdr:row>
      <xdr:rowOff>85725</xdr:rowOff>
    </xdr:to>
    <xdr:sp macro="" textlink="">
      <xdr:nvSpPr>
        <xdr:cNvPr id="202" name="Line 34"/>
        <xdr:cNvSpPr>
          <a:spLocks noChangeShapeType="1"/>
        </xdr:cNvSpPr>
      </xdr:nvSpPr>
      <xdr:spPr bwMode="auto">
        <a:xfrm>
          <a:off x="847725" y="895350"/>
          <a:ext cx="542925" cy="0"/>
        </a:xfrm>
        <a:prstGeom prst="line">
          <a:avLst/>
        </a:prstGeom>
        <a:noFill/>
        <a:ln w="19050" cmpd="dbl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33</xdr:row>
      <xdr:rowOff>38100</xdr:rowOff>
    </xdr:from>
    <xdr:to>
      <xdr:col>10</xdr:col>
      <xdr:colOff>123825</xdr:colOff>
      <xdr:row>33</xdr:row>
      <xdr:rowOff>38100</xdr:rowOff>
    </xdr:to>
    <xdr:sp macro="" textlink="">
      <xdr:nvSpPr>
        <xdr:cNvPr id="211" name="Line 43"/>
        <xdr:cNvSpPr>
          <a:spLocks noChangeShapeType="1"/>
        </xdr:cNvSpPr>
      </xdr:nvSpPr>
      <xdr:spPr bwMode="auto">
        <a:xfrm>
          <a:off x="1619250" y="523875"/>
          <a:ext cx="123825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123825</xdr:colOff>
      <xdr:row>32</xdr:row>
      <xdr:rowOff>133350</xdr:rowOff>
    </xdr:from>
    <xdr:to>
      <xdr:col>11</xdr:col>
      <xdr:colOff>114300</xdr:colOff>
      <xdr:row>33</xdr:row>
      <xdr:rowOff>114300</xdr:rowOff>
    </xdr:to>
    <xdr:sp macro="" textlink="">
      <xdr:nvSpPr>
        <xdr:cNvPr id="212" name="AutoShape 44"/>
        <xdr:cNvSpPr>
          <a:spLocks noChangeArrowheads="1"/>
        </xdr:cNvSpPr>
      </xdr:nvSpPr>
      <xdr:spPr bwMode="auto">
        <a:xfrm>
          <a:off x="1743075" y="457200"/>
          <a:ext cx="152400" cy="142875"/>
        </a:xfrm>
        <a:custGeom>
          <a:avLst/>
          <a:gdLst>
            <a:gd name="T0" fmla="*/ 537633 w 21600"/>
            <a:gd name="T1" fmla="*/ 0 h 21600"/>
            <a:gd name="T2" fmla="*/ 157459 w 21600"/>
            <a:gd name="T3" fmla="*/ 138390 h 21600"/>
            <a:gd name="T4" fmla="*/ 0 w 21600"/>
            <a:gd name="T5" fmla="*/ 472533 h 21600"/>
            <a:gd name="T6" fmla="*/ 157459 w 21600"/>
            <a:gd name="T7" fmla="*/ 806668 h 21600"/>
            <a:gd name="T8" fmla="*/ 537633 w 21600"/>
            <a:gd name="T9" fmla="*/ 945059 h 21600"/>
            <a:gd name="T10" fmla="*/ 917808 w 21600"/>
            <a:gd name="T11" fmla="*/ 806668 h 21600"/>
            <a:gd name="T12" fmla="*/ 1075267 w 21600"/>
            <a:gd name="T13" fmla="*/ 472533 h 21600"/>
            <a:gd name="T14" fmla="*/ 917808 w 21600"/>
            <a:gd name="T15" fmla="*/ 138390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3163 w 21600"/>
            <a:gd name="T25" fmla="*/ 3163 h 21600"/>
            <a:gd name="T26" fmla="*/ 18437 w 21600"/>
            <a:gd name="T27" fmla="*/ 18437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5400" y="10800"/>
              </a:moveTo>
              <a:cubicBezTo>
                <a:pt x="5400" y="13782"/>
                <a:pt x="7818" y="16200"/>
                <a:pt x="10800" y="16200"/>
              </a:cubicBezTo>
              <a:cubicBezTo>
                <a:pt x="13782" y="16200"/>
                <a:pt x="16200" y="13782"/>
                <a:pt x="16200" y="10800"/>
              </a:cubicBezTo>
              <a:cubicBezTo>
                <a:pt x="16200" y="7818"/>
                <a:pt x="13782" y="5400"/>
                <a:pt x="10800" y="5400"/>
              </a:cubicBezTo>
              <a:cubicBezTo>
                <a:pt x="7818" y="5400"/>
                <a:pt x="5400" y="7818"/>
                <a:pt x="5400" y="10800"/>
              </a:cubicBezTo>
              <a:close/>
            </a:path>
          </a:pathLst>
        </a:custGeom>
        <a:solidFill>
          <a:srgbClr val="CC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131310</xdr:colOff>
      <xdr:row>33</xdr:row>
      <xdr:rowOff>35378</xdr:rowOff>
    </xdr:from>
    <xdr:to>
      <xdr:col>4</xdr:col>
      <xdr:colOff>17010</xdr:colOff>
      <xdr:row>33</xdr:row>
      <xdr:rowOff>44903</xdr:rowOff>
    </xdr:to>
    <xdr:sp macro="" textlink="">
      <xdr:nvSpPr>
        <xdr:cNvPr id="213" name="Line 45"/>
        <xdr:cNvSpPr>
          <a:spLocks noChangeShapeType="1"/>
        </xdr:cNvSpPr>
      </xdr:nvSpPr>
      <xdr:spPr bwMode="auto">
        <a:xfrm rot="-5088334">
          <a:off x="559254" y="5087710"/>
          <a:ext cx="9525" cy="212272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4</xdr:col>
      <xdr:colOff>85725</xdr:colOff>
      <xdr:row>30</xdr:row>
      <xdr:rowOff>66675</xdr:rowOff>
    </xdr:from>
    <xdr:to>
      <xdr:col>4</xdr:col>
      <xdr:colOff>85725</xdr:colOff>
      <xdr:row>32</xdr:row>
      <xdr:rowOff>9525</xdr:rowOff>
    </xdr:to>
    <xdr:sp macro="" textlink="">
      <xdr:nvSpPr>
        <xdr:cNvPr id="214" name="Line 197"/>
        <xdr:cNvSpPr>
          <a:spLocks noChangeShapeType="1"/>
        </xdr:cNvSpPr>
      </xdr:nvSpPr>
      <xdr:spPr bwMode="auto">
        <a:xfrm flipV="1">
          <a:off x="733425" y="66675"/>
          <a:ext cx="0" cy="266700"/>
        </a:xfrm>
        <a:prstGeom prst="line">
          <a:avLst/>
        </a:prstGeom>
        <a:noFill/>
        <a:ln w="57150" cmpd="thinThick">
          <a:solidFill>
            <a:srgbClr val="969696"/>
          </a:solidFill>
          <a:round/>
          <a:headEnd/>
          <a:tailEnd/>
        </a:ln>
      </xdr:spPr>
    </xdr:sp>
    <xdr:clientData/>
  </xdr:twoCellAnchor>
  <xdr:twoCellAnchor>
    <xdr:from>
      <xdr:col>9</xdr:col>
      <xdr:colOff>61913</xdr:colOff>
      <xdr:row>35</xdr:row>
      <xdr:rowOff>14288</xdr:rowOff>
    </xdr:from>
    <xdr:to>
      <xdr:col>10</xdr:col>
      <xdr:colOff>109538</xdr:colOff>
      <xdr:row>36</xdr:row>
      <xdr:rowOff>23813</xdr:rowOff>
    </xdr:to>
    <xdr:sp macro="" textlink="">
      <xdr:nvSpPr>
        <xdr:cNvPr id="216" name="Oval 215"/>
        <xdr:cNvSpPr/>
      </xdr:nvSpPr>
      <xdr:spPr>
        <a:xfrm>
          <a:off x="1519238" y="5491163"/>
          <a:ext cx="209550" cy="190500"/>
        </a:xfrm>
        <a:prstGeom prst="ellipse">
          <a:avLst/>
        </a:prstGeom>
        <a:solidFill>
          <a:schemeClr val="tx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i-FI" sz="1100"/>
        </a:p>
      </xdr:txBody>
    </xdr:sp>
    <xdr:clientData/>
  </xdr:twoCellAnchor>
  <xdr:twoCellAnchor>
    <xdr:from>
      <xdr:col>9</xdr:col>
      <xdr:colOff>138719</xdr:colOff>
      <xdr:row>34</xdr:row>
      <xdr:rowOff>156482</xdr:rowOff>
    </xdr:from>
    <xdr:to>
      <xdr:col>11</xdr:col>
      <xdr:colOff>51026</xdr:colOff>
      <xdr:row>35</xdr:row>
      <xdr:rowOff>72122</xdr:rowOff>
    </xdr:to>
    <xdr:cxnSp macro="">
      <xdr:nvCxnSpPr>
        <xdr:cNvPr id="218" name="Straight Connector 217"/>
        <xdr:cNvCxnSpPr/>
      </xdr:nvCxnSpPr>
      <xdr:spPr>
        <a:xfrm flipH="1">
          <a:off x="1608290" y="5490482"/>
          <a:ext cx="238879" cy="9593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122465</xdr:colOff>
      <xdr:row>35</xdr:row>
      <xdr:rowOff>146276</xdr:rowOff>
    </xdr:from>
    <xdr:to>
      <xdr:col>11</xdr:col>
      <xdr:colOff>62666</xdr:colOff>
      <xdr:row>36</xdr:row>
      <xdr:rowOff>23813</xdr:rowOff>
    </xdr:to>
    <xdr:cxnSp macro="">
      <xdr:nvCxnSpPr>
        <xdr:cNvPr id="225" name="Straight Connector 224"/>
        <xdr:cNvCxnSpPr/>
      </xdr:nvCxnSpPr>
      <xdr:spPr>
        <a:xfrm flipH="1" flipV="1">
          <a:off x="1592036" y="5660571"/>
          <a:ext cx="266773" cy="5783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125869</xdr:colOff>
      <xdr:row>35</xdr:row>
      <xdr:rowOff>105455</xdr:rowOff>
    </xdr:from>
    <xdr:to>
      <xdr:col>10</xdr:col>
      <xdr:colOff>51026</xdr:colOff>
      <xdr:row>35</xdr:row>
      <xdr:rowOff>149001</xdr:rowOff>
    </xdr:to>
    <xdr:cxnSp macro="">
      <xdr:nvCxnSpPr>
        <xdr:cNvPr id="227" name="Straight Connector 226"/>
        <xdr:cNvCxnSpPr/>
      </xdr:nvCxnSpPr>
      <xdr:spPr>
        <a:xfrm flipH="1">
          <a:off x="1595440" y="5619750"/>
          <a:ext cx="88443" cy="4354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132674</xdr:colOff>
      <xdr:row>35</xdr:row>
      <xdr:rowOff>74164</xdr:rowOff>
    </xdr:from>
    <xdr:to>
      <xdr:col>10</xdr:col>
      <xdr:colOff>57830</xdr:colOff>
      <xdr:row>35</xdr:row>
      <xdr:rowOff>102053</xdr:rowOff>
    </xdr:to>
    <xdr:cxnSp macro="">
      <xdr:nvCxnSpPr>
        <xdr:cNvPr id="228" name="Straight Connector 227"/>
        <xdr:cNvCxnSpPr/>
      </xdr:nvCxnSpPr>
      <xdr:spPr>
        <a:xfrm flipH="1" flipV="1">
          <a:off x="1602245" y="5588459"/>
          <a:ext cx="88442" cy="2788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40</xdr:row>
      <xdr:rowOff>9525</xdr:rowOff>
    </xdr:from>
    <xdr:to>
      <xdr:col>6</xdr:col>
      <xdr:colOff>9525</xdr:colOff>
      <xdr:row>42</xdr:row>
      <xdr:rowOff>9525</xdr:rowOff>
    </xdr:to>
    <xdr:sp macro="" textlink="">
      <xdr:nvSpPr>
        <xdr:cNvPr id="239" name="Rectangle 238"/>
        <xdr:cNvSpPr>
          <a:spLocks noChangeArrowheads="1"/>
        </xdr:cNvSpPr>
      </xdr:nvSpPr>
      <xdr:spPr bwMode="auto">
        <a:xfrm>
          <a:off x="644525" y="4862739"/>
          <a:ext cx="317500" cy="340179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76200</xdr:colOff>
      <xdr:row>39</xdr:row>
      <xdr:rowOff>76200</xdr:rowOff>
    </xdr:from>
    <xdr:to>
      <xdr:col>5</xdr:col>
      <xdr:colOff>76200</xdr:colOff>
      <xdr:row>40</xdr:row>
      <xdr:rowOff>0</xdr:rowOff>
    </xdr:to>
    <xdr:sp macro="" textlink="">
      <xdr:nvSpPr>
        <xdr:cNvPr id="240" name="Line 19"/>
        <xdr:cNvSpPr>
          <a:spLocks noChangeShapeType="1"/>
        </xdr:cNvSpPr>
      </xdr:nvSpPr>
      <xdr:spPr bwMode="auto">
        <a:xfrm flipV="1">
          <a:off x="869950" y="4770664"/>
          <a:ext cx="0" cy="8255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66675</xdr:colOff>
      <xdr:row>39</xdr:row>
      <xdr:rowOff>85725</xdr:rowOff>
    </xdr:from>
    <xdr:to>
      <xdr:col>8</xdr:col>
      <xdr:colOff>19050</xdr:colOff>
      <xdr:row>39</xdr:row>
      <xdr:rowOff>85725</xdr:rowOff>
    </xdr:to>
    <xdr:sp macro="" textlink="">
      <xdr:nvSpPr>
        <xdr:cNvPr id="241" name="Line 20"/>
        <xdr:cNvSpPr>
          <a:spLocks noChangeShapeType="1"/>
        </xdr:cNvSpPr>
      </xdr:nvSpPr>
      <xdr:spPr bwMode="auto">
        <a:xfrm>
          <a:off x="860425" y="4780189"/>
          <a:ext cx="428625" cy="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152400</xdr:colOff>
      <xdr:row>40</xdr:row>
      <xdr:rowOff>57150</xdr:rowOff>
    </xdr:from>
    <xdr:to>
      <xdr:col>10</xdr:col>
      <xdr:colOff>0</xdr:colOff>
      <xdr:row>42</xdr:row>
      <xdr:rowOff>0</xdr:rowOff>
    </xdr:to>
    <xdr:sp macro="" textlink="">
      <xdr:nvSpPr>
        <xdr:cNvPr id="242" name="AutoShape 21"/>
        <xdr:cNvSpPr>
          <a:spLocks noChangeArrowheads="1"/>
        </xdr:cNvSpPr>
      </xdr:nvSpPr>
      <xdr:spPr bwMode="auto">
        <a:xfrm rot="5434985">
          <a:off x="1284060" y="4889954"/>
          <a:ext cx="283029" cy="323850"/>
        </a:xfrm>
        <a:custGeom>
          <a:avLst/>
          <a:gdLst>
            <a:gd name="T0" fmla="*/ 2881385 w 21600"/>
            <a:gd name="T1" fmla="*/ 2572667 h 21600"/>
            <a:gd name="T2" fmla="*/ 1646502 w 21600"/>
            <a:gd name="T3" fmla="*/ 5145319 h 21600"/>
            <a:gd name="T4" fmla="*/ 411632 w 21600"/>
            <a:gd name="T5" fmla="*/ 2572667 h 21600"/>
            <a:gd name="T6" fmla="*/ 1646502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4500 w 21600"/>
            <a:gd name="T13" fmla="*/ 4500 h 21600"/>
            <a:gd name="T14" fmla="*/ 17100 w 21600"/>
            <a:gd name="T15" fmla="*/ 171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5400" y="21600"/>
              </a:lnTo>
              <a:lnTo>
                <a:pt x="16200" y="21600"/>
              </a:lnTo>
              <a:lnTo>
                <a:pt x="21600" y="0"/>
              </a:lnTo>
              <a:close/>
            </a:path>
          </a:pathLst>
        </a:cu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9525</xdr:colOff>
      <xdr:row>39</xdr:row>
      <xdr:rowOff>85725</xdr:rowOff>
    </xdr:from>
    <xdr:to>
      <xdr:col>8</xdr:col>
      <xdr:colOff>9525</xdr:colOff>
      <xdr:row>40</xdr:row>
      <xdr:rowOff>123825</xdr:rowOff>
    </xdr:to>
    <xdr:sp macro="" textlink="">
      <xdr:nvSpPr>
        <xdr:cNvPr id="243" name="Line 22"/>
        <xdr:cNvSpPr>
          <a:spLocks noChangeShapeType="1"/>
        </xdr:cNvSpPr>
      </xdr:nvSpPr>
      <xdr:spPr bwMode="auto">
        <a:xfrm>
          <a:off x="1279525" y="4780189"/>
          <a:ext cx="0" cy="19685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42</xdr:row>
      <xdr:rowOff>9525</xdr:rowOff>
    </xdr:from>
    <xdr:to>
      <xdr:col>10</xdr:col>
      <xdr:colOff>0</xdr:colOff>
      <xdr:row>43</xdr:row>
      <xdr:rowOff>9525</xdr:rowOff>
    </xdr:to>
    <xdr:sp macro="" textlink="">
      <xdr:nvSpPr>
        <xdr:cNvPr id="244" name="Line 23"/>
        <xdr:cNvSpPr>
          <a:spLocks noChangeShapeType="1"/>
        </xdr:cNvSpPr>
      </xdr:nvSpPr>
      <xdr:spPr bwMode="auto">
        <a:xfrm>
          <a:off x="1587500" y="5202918"/>
          <a:ext cx="0" cy="181428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44</xdr:row>
      <xdr:rowOff>19050</xdr:rowOff>
    </xdr:from>
    <xdr:to>
      <xdr:col>10</xdr:col>
      <xdr:colOff>0</xdr:colOff>
      <xdr:row>45</xdr:row>
      <xdr:rowOff>0</xdr:rowOff>
    </xdr:to>
    <xdr:sp macro="" textlink="">
      <xdr:nvSpPr>
        <xdr:cNvPr id="245" name="Line 25"/>
        <xdr:cNvSpPr>
          <a:spLocks noChangeShapeType="1"/>
        </xdr:cNvSpPr>
      </xdr:nvSpPr>
      <xdr:spPr bwMode="auto">
        <a:xfrm>
          <a:off x="1587500" y="5575300"/>
          <a:ext cx="0" cy="16237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45</xdr:row>
      <xdr:rowOff>9525</xdr:rowOff>
    </xdr:from>
    <xdr:to>
      <xdr:col>10</xdr:col>
      <xdr:colOff>0</xdr:colOff>
      <xdr:row>45</xdr:row>
      <xdr:rowOff>9525</xdr:rowOff>
    </xdr:to>
    <xdr:sp macro="" textlink="">
      <xdr:nvSpPr>
        <xdr:cNvPr id="246" name="Line 26"/>
        <xdr:cNvSpPr>
          <a:spLocks noChangeShapeType="1"/>
        </xdr:cNvSpPr>
      </xdr:nvSpPr>
      <xdr:spPr bwMode="auto">
        <a:xfrm flipH="1" flipV="1">
          <a:off x="1120775" y="5747204"/>
          <a:ext cx="466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28575</xdr:colOff>
      <xdr:row>44</xdr:row>
      <xdr:rowOff>104775</xdr:rowOff>
    </xdr:from>
    <xdr:to>
      <xdr:col>7</xdr:col>
      <xdr:colOff>0</xdr:colOff>
      <xdr:row>45</xdr:row>
      <xdr:rowOff>76200</xdr:rowOff>
    </xdr:to>
    <xdr:sp macro="" textlink="">
      <xdr:nvSpPr>
        <xdr:cNvPr id="247" name="Oval 246"/>
        <xdr:cNvSpPr>
          <a:spLocks noChangeArrowheads="1"/>
        </xdr:cNvSpPr>
      </xdr:nvSpPr>
      <xdr:spPr bwMode="auto">
        <a:xfrm>
          <a:off x="981075" y="5661025"/>
          <a:ext cx="130175" cy="152854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57150</xdr:colOff>
      <xdr:row>45</xdr:row>
      <xdr:rowOff>9525</xdr:rowOff>
    </xdr:from>
    <xdr:to>
      <xdr:col>6</xdr:col>
      <xdr:colOff>114300</xdr:colOff>
      <xdr:row>45</xdr:row>
      <xdr:rowOff>9525</xdr:rowOff>
    </xdr:to>
    <xdr:sp macro="" textlink="">
      <xdr:nvSpPr>
        <xdr:cNvPr id="248" name="Line 28"/>
        <xdr:cNvSpPr>
          <a:spLocks noChangeShapeType="1"/>
        </xdr:cNvSpPr>
      </xdr:nvSpPr>
      <xdr:spPr bwMode="auto">
        <a:xfrm flipH="1">
          <a:off x="1009650" y="5747204"/>
          <a:ext cx="571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5</xdr:col>
      <xdr:colOff>0</xdr:colOff>
      <xdr:row>45</xdr:row>
      <xdr:rowOff>9525</xdr:rowOff>
    </xdr:from>
    <xdr:to>
      <xdr:col>6</xdr:col>
      <xdr:colOff>19050</xdr:colOff>
      <xdr:row>45</xdr:row>
      <xdr:rowOff>9525</xdr:rowOff>
    </xdr:to>
    <xdr:sp macro="" textlink="">
      <xdr:nvSpPr>
        <xdr:cNvPr id="249" name="Line 29"/>
        <xdr:cNvSpPr>
          <a:spLocks noChangeShapeType="1"/>
        </xdr:cNvSpPr>
      </xdr:nvSpPr>
      <xdr:spPr bwMode="auto">
        <a:xfrm flipH="1">
          <a:off x="793750" y="5747204"/>
          <a:ext cx="177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123825</xdr:colOff>
      <xdr:row>43</xdr:row>
      <xdr:rowOff>47625</xdr:rowOff>
    </xdr:from>
    <xdr:to>
      <xdr:col>5</xdr:col>
      <xdr:colOff>38100</xdr:colOff>
      <xdr:row>43</xdr:row>
      <xdr:rowOff>123825</xdr:rowOff>
    </xdr:to>
    <xdr:sp macro="" textlink="">
      <xdr:nvSpPr>
        <xdr:cNvPr id="250" name="Rectangle 249"/>
        <xdr:cNvSpPr>
          <a:spLocks noChangeArrowheads="1"/>
        </xdr:cNvSpPr>
      </xdr:nvSpPr>
      <xdr:spPr bwMode="auto">
        <a:xfrm>
          <a:off x="758825" y="5422446"/>
          <a:ext cx="73025" cy="76200"/>
        </a:xfrm>
        <a:prstGeom prst="rect">
          <a:avLst/>
        </a:prstGeom>
        <a:solidFill>
          <a:srgbClr val="FF99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43</xdr:row>
      <xdr:rowOff>123825</xdr:rowOff>
    </xdr:from>
    <xdr:to>
      <xdr:col>5</xdr:col>
      <xdr:colOff>0</xdr:colOff>
      <xdr:row>45</xdr:row>
      <xdr:rowOff>9525</xdr:rowOff>
    </xdr:to>
    <xdr:sp macro="" textlink="">
      <xdr:nvSpPr>
        <xdr:cNvPr id="251" name="Line 31"/>
        <xdr:cNvSpPr>
          <a:spLocks noChangeShapeType="1"/>
        </xdr:cNvSpPr>
      </xdr:nvSpPr>
      <xdr:spPr bwMode="auto">
        <a:xfrm flipV="1">
          <a:off x="793750" y="5498646"/>
          <a:ext cx="0" cy="24855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42</xdr:row>
      <xdr:rowOff>9525</xdr:rowOff>
    </xdr:from>
    <xdr:to>
      <xdr:col>5</xdr:col>
      <xdr:colOff>9525</xdr:colOff>
      <xdr:row>43</xdr:row>
      <xdr:rowOff>47625</xdr:rowOff>
    </xdr:to>
    <xdr:sp macro="" textlink="">
      <xdr:nvSpPr>
        <xdr:cNvPr id="252" name="Line 32"/>
        <xdr:cNvSpPr>
          <a:spLocks noChangeShapeType="1"/>
        </xdr:cNvSpPr>
      </xdr:nvSpPr>
      <xdr:spPr bwMode="auto">
        <a:xfrm flipV="1">
          <a:off x="803275" y="5202918"/>
          <a:ext cx="0" cy="21952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95250</xdr:colOff>
      <xdr:row>41</xdr:row>
      <xdr:rowOff>114300</xdr:rowOff>
    </xdr:from>
    <xdr:to>
      <xdr:col>8</xdr:col>
      <xdr:colOff>95250</xdr:colOff>
      <xdr:row>43</xdr:row>
      <xdr:rowOff>85725</xdr:rowOff>
    </xdr:to>
    <xdr:sp macro="" textlink="">
      <xdr:nvSpPr>
        <xdr:cNvPr id="253" name="Line 33"/>
        <xdr:cNvSpPr>
          <a:spLocks noChangeShapeType="1"/>
        </xdr:cNvSpPr>
      </xdr:nvSpPr>
      <xdr:spPr bwMode="auto">
        <a:xfrm flipH="1">
          <a:off x="1365250" y="5126264"/>
          <a:ext cx="0" cy="334282"/>
        </a:xfrm>
        <a:prstGeom prst="line">
          <a:avLst/>
        </a:prstGeom>
        <a:noFill/>
        <a:ln w="19050" cmpd="dbl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38100</xdr:colOff>
      <xdr:row>43</xdr:row>
      <xdr:rowOff>85725</xdr:rowOff>
    </xdr:from>
    <xdr:to>
      <xdr:col>8</xdr:col>
      <xdr:colOff>95250</xdr:colOff>
      <xdr:row>43</xdr:row>
      <xdr:rowOff>85725</xdr:rowOff>
    </xdr:to>
    <xdr:sp macro="" textlink="">
      <xdr:nvSpPr>
        <xdr:cNvPr id="254" name="Line 34"/>
        <xdr:cNvSpPr>
          <a:spLocks noChangeShapeType="1"/>
        </xdr:cNvSpPr>
      </xdr:nvSpPr>
      <xdr:spPr bwMode="auto">
        <a:xfrm>
          <a:off x="831850" y="5460546"/>
          <a:ext cx="533400" cy="0"/>
        </a:xfrm>
        <a:prstGeom prst="line">
          <a:avLst/>
        </a:prstGeom>
        <a:noFill/>
        <a:ln w="19050" cmpd="dbl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41</xdr:row>
      <xdr:rowOff>38100</xdr:rowOff>
    </xdr:from>
    <xdr:to>
      <xdr:col>10</xdr:col>
      <xdr:colOff>123825</xdr:colOff>
      <xdr:row>41</xdr:row>
      <xdr:rowOff>38100</xdr:rowOff>
    </xdr:to>
    <xdr:sp macro="" textlink="">
      <xdr:nvSpPr>
        <xdr:cNvPr id="255" name="Line 43"/>
        <xdr:cNvSpPr>
          <a:spLocks noChangeShapeType="1"/>
        </xdr:cNvSpPr>
      </xdr:nvSpPr>
      <xdr:spPr bwMode="auto">
        <a:xfrm>
          <a:off x="1587500" y="5050064"/>
          <a:ext cx="123825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123825</xdr:colOff>
      <xdr:row>40</xdr:row>
      <xdr:rowOff>133350</xdr:rowOff>
    </xdr:from>
    <xdr:to>
      <xdr:col>11</xdr:col>
      <xdr:colOff>114300</xdr:colOff>
      <xdr:row>41</xdr:row>
      <xdr:rowOff>114300</xdr:rowOff>
    </xdr:to>
    <xdr:sp macro="" textlink="">
      <xdr:nvSpPr>
        <xdr:cNvPr id="256" name="AutoShape 44"/>
        <xdr:cNvSpPr>
          <a:spLocks noChangeArrowheads="1"/>
        </xdr:cNvSpPr>
      </xdr:nvSpPr>
      <xdr:spPr bwMode="auto">
        <a:xfrm>
          <a:off x="1711325" y="4986564"/>
          <a:ext cx="149225" cy="139700"/>
        </a:xfrm>
        <a:custGeom>
          <a:avLst/>
          <a:gdLst>
            <a:gd name="T0" fmla="*/ 537633 w 21600"/>
            <a:gd name="T1" fmla="*/ 0 h 21600"/>
            <a:gd name="T2" fmla="*/ 157459 w 21600"/>
            <a:gd name="T3" fmla="*/ 138390 h 21600"/>
            <a:gd name="T4" fmla="*/ 0 w 21600"/>
            <a:gd name="T5" fmla="*/ 472533 h 21600"/>
            <a:gd name="T6" fmla="*/ 157459 w 21600"/>
            <a:gd name="T7" fmla="*/ 806668 h 21600"/>
            <a:gd name="T8" fmla="*/ 537633 w 21600"/>
            <a:gd name="T9" fmla="*/ 945059 h 21600"/>
            <a:gd name="T10" fmla="*/ 917808 w 21600"/>
            <a:gd name="T11" fmla="*/ 806668 h 21600"/>
            <a:gd name="T12" fmla="*/ 1075267 w 21600"/>
            <a:gd name="T13" fmla="*/ 472533 h 21600"/>
            <a:gd name="T14" fmla="*/ 917808 w 21600"/>
            <a:gd name="T15" fmla="*/ 138390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3163 w 21600"/>
            <a:gd name="T25" fmla="*/ 3163 h 21600"/>
            <a:gd name="T26" fmla="*/ 18437 w 21600"/>
            <a:gd name="T27" fmla="*/ 18437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5400" y="10800"/>
              </a:moveTo>
              <a:cubicBezTo>
                <a:pt x="5400" y="13782"/>
                <a:pt x="7818" y="16200"/>
                <a:pt x="10800" y="16200"/>
              </a:cubicBezTo>
              <a:cubicBezTo>
                <a:pt x="13782" y="16200"/>
                <a:pt x="16200" y="13782"/>
                <a:pt x="16200" y="10800"/>
              </a:cubicBezTo>
              <a:cubicBezTo>
                <a:pt x="16200" y="7818"/>
                <a:pt x="13782" y="5400"/>
                <a:pt x="10800" y="5400"/>
              </a:cubicBezTo>
              <a:cubicBezTo>
                <a:pt x="7818" y="5400"/>
                <a:pt x="5400" y="7818"/>
                <a:pt x="5400" y="10800"/>
              </a:cubicBezTo>
              <a:close/>
            </a:path>
          </a:pathLst>
        </a:custGeom>
        <a:solidFill>
          <a:srgbClr val="CC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131310</xdr:colOff>
      <xdr:row>41</xdr:row>
      <xdr:rowOff>35378</xdr:rowOff>
    </xdr:from>
    <xdr:to>
      <xdr:col>4</xdr:col>
      <xdr:colOff>17010</xdr:colOff>
      <xdr:row>41</xdr:row>
      <xdr:rowOff>44903</xdr:rowOff>
    </xdr:to>
    <xdr:sp macro="" textlink="">
      <xdr:nvSpPr>
        <xdr:cNvPr id="257" name="Line 45"/>
        <xdr:cNvSpPr>
          <a:spLocks noChangeShapeType="1"/>
        </xdr:cNvSpPr>
      </xdr:nvSpPr>
      <xdr:spPr bwMode="auto">
        <a:xfrm rot="-5088334">
          <a:off x="545647" y="4950505"/>
          <a:ext cx="9525" cy="20320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4</xdr:col>
      <xdr:colOff>85725</xdr:colOff>
      <xdr:row>38</xdr:row>
      <xdr:rowOff>66675</xdr:rowOff>
    </xdr:from>
    <xdr:to>
      <xdr:col>4</xdr:col>
      <xdr:colOff>85725</xdr:colOff>
      <xdr:row>40</xdr:row>
      <xdr:rowOff>9525</xdr:rowOff>
    </xdr:to>
    <xdr:sp macro="" textlink="">
      <xdr:nvSpPr>
        <xdr:cNvPr id="258" name="Line 197"/>
        <xdr:cNvSpPr>
          <a:spLocks noChangeShapeType="1"/>
        </xdr:cNvSpPr>
      </xdr:nvSpPr>
      <xdr:spPr bwMode="auto">
        <a:xfrm flipV="1">
          <a:off x="720725" y="4602389"/>
          <a:ext cx="0" cy="260350"/>
        </a:xfrm>
        <a:prstGeom prst="line">
          <a:avLst/>
        </a:prstGeom>
        <a:noFill/>
        <a:ln w="57150" cmpd="thinThick">
          <a:solidFill>
            <a:srgbClr val="969696"/>
          </a:solidFill>
          <a:round/>
          <a:headEnd/>
          <a:tailEnd/>
        </a:ln>
      </xdr:spPr>
    </xdr:sp>
    <xdr:clientData/>
  </xdr:twoCellAnchor>
  <xdr:twoCellAnchor>
    <xdr:from>
      <xdr:col>9</xdr:col>
      <xdr:colOff>61913</xdr:colOff>
      <xdr:row>43</xdr:row>
      <xdr:rowOff>14288</xdr:rowOff>
    </xdr:from>
    <xdr:to>
      <xdr:col>10</xdr:col>
      <xdr:colOff>109538</xdr:colOff>
      <xdr:row>44</xdr:row>
      <xdr:rowOff>23813</xdr:rowOff>
    </xdr:to>
    <xdr:sp macro="" textlink="">
      <xdr:nvSpPr>
        <xdr:cNvPr id="259" name="Oval 258"/>
        <xdr:cNvSpPr/>
      </xdr:nvSpPr>
      <xdr:spPr>
        <a:xfrm>
          <a:off x="1490663" y="5389109"/>
          <a:ext cx="206375" cy="190954"/>
        </a:xfrm>
        <a:prstGeom prst="ellipse">
          <a:avLst/>
        </a:prstGeom>
        <a:solidFill>
          <a:schemeClr val="tx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i-FI" sz="1100"/>
        </a:p>
      </xdr:txBody>
    </xdr:sp>
    <xdr:clientData/>
  </xdr:twoCellAnchor>
  <xdr:twoCellAnchor>
    <xdr:from>
      <xdr:col>9</xdr:col>
      <xdr:colOff>138719</xdr:colOff>
      <xdr:row>42</xdr:row>
      <xdr:rowOff>156482</xdr:rowOff>
    </xdr:from>
    <xdr:to>
      <xdr:col>11</xdr:col>
      <xdr:colOff>51026</xdr:colOff>
      <xdr:row>43</xdr:row>
      <xdr:rowOff>72122</xdr:rowOff>
    </xdr:to>
    <xdr:cxnSp macro="">
      <xdr:nvCxnSpPr>
        <xdr:cNvPr id="260" name="Straight Connector 259"/>
        <xdr:cNvCxnSpPr/>
      </xdr:nvCxnSpPr>
      <xdr:spPr>
        <a:xfrm flipH="1">
          <a:off x="1567469" y="5349875"/>
          <a:ext cx="229807" cy="9706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122465</xdr:colOff>
      <xdr:row>43</xdr:row>
      <xdr:rowOff>146276</xdr:rowOff>
    </xdr:from>
    <xdr:to>
      <xdr:col>11</xdr:col>
      <xdr:colOff>62666</xdr:colOff>
      <xdr:row>44</xdr:row>
      <xdr:rowOff>23813</xdr:rowOff>
    </xdr:to>
    <xdr:cxnSp macro="">
      <xdr:nvCxnSpPr>
        <xdr:cNvPr id="261" name="Straight Connector 260"/>
        <xdr:cNvCxnSpPr/>
      </xdr:nvCxnSpPr>
      <xdr:spPr>
        <a:xfrm flipH="1" flipV="1">
          <a:off x="1551215" y="5521097"/>
          <a:ext cx="257701" cy="5896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125869</xdr:colOff>
      <xdr:row>43</xdr:row>
      <xdr:rowOff>105455</xdr:rowOff>
    </xdr:from>
    <xdr:to>
      <xdr:col>10</xdr:col>
      <xdr:colOff>51026</xdr:colOff>
      <xdr:row>43</xdr:row>
      <xdr:rowOff>149001</xdr:rowOff>
    </xdr:to>
    <xdr:cxnSp macro="">
      <xdr:nvCxnSpPr>
        <xdr:cNvPr id="262" name="Straight Connector 261"/>
        <xdr:cNvCxnSpPr/>
      </xdr:nvCxnSpPr>
      <xdr:spPr>
        <a:xfrm flipH="1">
          <a:off x="1554619" y="5480276"/>
          <a:ext cx="83907" cy="4354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132674</xdr:colOff>
      <xdr:row>43</xdr:row>
      <xdr:rowOff>74164</xdr:rowOff>
    </xdr:from>
    <xdr:to>
      <xdr:col>10</xdr:col>
      <xdr:colOff>57830</xdr:colOff>
      <xdr:row>43</xdr:row>
      <xdr:rowOff>102053</xdr:rowOff>
    </xdr:to>
    <xdr:cxnSp macro="">
      <xdr:nvCxnSpPr>
        <xdr:cNvPr id="263" name="Straight Connector 262"/>
        <xdr:cNvCxnSpPr/>
      </xdr:nvCxnSpPr>
      <xdr:spPr>
        <a:xfrm flipH="1" flipV="1">
          <a:off x="1561424" y="5448985"/>
          <a:ext cx="83906" cy="2788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9525</xdr:colOff>
      <xdr:row>40</xdr:row>
      <xdr:rowOff>9525</xdr:rowOff>
    </xdr:from>
    <xdr:to>
      <xdr:col>21</xdr:col>
      <xdr:colOff>9525</xdr:colOff>
      <xdr:row>42</xdr:row>
      <xdr:rowOff>9525</xdr:rowOff>
    </xdr:to>
    <xdr:sp macro="" textlink="">
      <xdr:nvSpPr>
        <xdr:cNvPr id="229" name="Rectangle 46"/>
        <xdr:cNvSpPr>
          <a:spLocks noChangeArrowheads="1"/>
        </xdr:cNvSpPr>
      </xdr:nvSpPr>
      <xdr:spPr bwMode="auto">
        <a:xfrm>
          <a:off x="3248025" y="339725"/>
          <a:ext cx="330200" cy="330200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9525</xdr:colOff>
      <xdr:row>38</xdr:row>
      <xdr:rowOff>142875</xdr:rowOff>
    </xdr:from>
    <xdr:to>
      <xdr:col>20</xdr:col>
      <xdr:colOff>9525</xdr:colOff>
      <xdr:row>40</xdr:row>
      <xdr:rowOff>9525</xdr:rowOff>
    </xdr:to>
    <xdr:sp macro="" textlink="">
      <xdr:nvSpPr>
        <xdr:cNvPr id="230" name="Line 47"/>
        <xdr:cNvSpPr>
          <a:spLocks noChangeShapeType="1"/>
        </xdr:cNvSpPr>
      </xdr:nvSpPr>
      <xdr:spPr bwMode="auto">
        <a:xfrm flipV="1">
          <a:off x="3413125" y="142875"/>
          <a:ext cx="0" cy="196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9525</xdr:colOff>
      <xdr:row>38</xdr:row>
      <xdr:rowOff>142875</xdr:rowOff>
    </xdr:from>
    <xdr:to>
      <xdr:col>23</xdr:col>
      <xdr:colOff>0</xdr:colOff>
      <xdr:row>38</xdr:row>
      <xdr:rowOff>142875</xdr:rowOff>
    </xdr:to>
    <xdr:sp macro="" textlink="">
      <xdr:nvSpPr>
        <xdr:cNvPr id="231" name="Line 48"/>
        <xdr:cNvSpPr>
          <a:spLocks noChangeShapeType="1"/>
        </xdr:cNvSpPr>
      </xdr:nvSpPr>
      <xdr:spPr bwMode="auto">
        <a:xfrm>
          <a:off x="3413125" y="142875"/>
          <a:ext cx="454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9525</xdr:colOff>
      <xdr:row>38</xdr:row>
      <xdr:rowOff>142875</xdr:rowOff>
    </xdr:from>
    <xdr:to>
      <xdr:col>23</xdr:col>
      <xdr:colOff>9525</xdr:colOff>
      <xdr:row>43</xdr:row>
      <xdr:rowOff>0</xdr:rowOff>
    </xdr:to>
    <xdr:sp macro="" textlink="">
      <xdr:nvSpPr>
        <xdr:cNvPr id="232" name="Line 49"/>
        <xdr:cNvSpPr>
          <a:spLocks noChangeShapeType="1"/>
        </xdr:cNvSpPr>
      </xdr:nvSpPr>
      <xdr:spPr bwMode="auto">
        <a:xfrm flipH="1">
          <a:off x="3876675" y="142875"/>
          <a:ext cx="0" cy="682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57150</xdr:colOff>
      <xdr:row>43</xdr:row>
      <xdr:rowOff>0</xdr:rowOff>
    </xdr:from>
    <xdr:to>
      <xdr:col>23</xdr:col>
      <xdr:colOff>104775</xdr:colOff>
      <xdr:row>44</xdr:row>
      <xdr:rowOff>9525</xdr:rowOff>
    </xdr:to>
    <xdr:sp macro="" textlink="">
      <xdr:nvSpPr>
        <xdr:cNvPr id="233" name="Rectangle 50"/>
        <xdr:cNvSpPr>
          <a:spLocks noChangeArrowheads="1"/>
        </xdr:cNvSpPr>
      </xdr:nvSpPr>
      <xdr:spPr bwMode="auto">
        <a:xfrm>
          <a:off x="3790950" y="825500"/>
          <a:ext cx="180975" cy="174625"/>
        </a:xfrm>
        <a:prstGeom prst="rect">
          <a:avLst/>
        </a:prstGeom>
        <a:solidFill>
          <a:srgbClr val="FF99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0</xdr:colOff>
      <xdr:row>44</xdr:row>
      <xdr:rowOff>9525</xdr:rowOff>
    </xdr:from>
    <xdr:to>
      <xdr:col>23</xdr:col>
      <xdr:colOff>0</xdr:colOff>
      <xdr:row>45</xdr:row>
      <xdr:rowOff>9525</xdr:rowOff>
    </xdr:to>
    <xdr:sp macro="" textlink="">
      <xdr:nvSpPr>
        <xdr:cNvPr id="234" name="Line 51"/>
        <xdr:cNvSpPr>
          <a:spLocks noChangeShapeType="1"/>
        </xdr:cNvSpPr>
      </xdr:nvSpPr>
      <xdr:spPr bwMode="auto">
        <a:xfrm>
          <a:off x="3867150" y="1000125"/>
          <a:ext cx="0" cy="165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9525</xdr:colOff>
      <xdr:row>45</xdr:row>
      <xdr:rowOff>9525</xdr:rowOff>
    </xdr:from>
    <xdr:to>
      <xdr:col>23</xdr:col>
      <xdr:colOff>0</xdr:colOff>
      <xdr:row>45</xdr:row>
      <xdr:rowOff>9525</xdr:rowOff>
    </xdr:to>
    <xdr:sp macro="" textlink="">
      <xdr:nvSpPr>
        <xdr:cNvPr id="235" name="Line 52"/>
        <xdr:cNvSpPr>
          <a:spLocks noChangeShapeType="1"/>
        </xdr:cNvSpPr>
      </xdr:nvSpPr>
      <xdr:spPr bwMode="auto">
        <a:xfrm flipH="1" flipV="1">
          <a:off x="3743325" y="11652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28575</xdr:colOff>
      <xdr:row>44</xdr:row>
      <xdr:rowOff>104775</xdr:rowOff>
    </xdr:from>
    <xdr:to>
      <xdr:col>22</xdr:col>
      <xdr:colOff>0</xdr:colOff>
      <xdr:row>45</xdr:row>
      <xdr:rowOff>76200</xdr:rowOff>
    </xdr:to>
    <xdr:sp macro="" textlink="">
      <xdr:nvSpPr>
        <xdr:cNvPr id="236" name="Oval 53"/>
        <xdr:cNvSpPr>
          <a:spLocks noChangeArrowheads="1"/>
        </xdr:cNvSpPr>
      </xdr:nvSpPr>
      <xdr:spPr bwMode="auto">
        <a:xfrm>
          <a:off x="3597275" y="1095375"/>
          <a:ext cx="136525" cy="1365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57150</xdr:colOff>
      <xdr:row>45</xdr:row>
      <xdr:rowOff>9525</xdr:rowOff>
    </xdr:from>
    <xdr:to>
      <xdr:col>21</xdr:col>
      <xdr:colOff>114300</xdr:colOff>
      <xdr:row>45</xdr:row>
      <xdr:rowOff>9525</xdr:rowOff>
    </xdr:to>
    <xdr:sp macro="" textlink="">
      <xdr:nvSpPr>
        <xdr:cNvPr id="237" name="Line 54"/>
        <xdr:cNvSpPr>
          <a:spLocks noChangeShapeType="1"/>
        </xdr:cNvSpPr>
      </xdr:nvSpPr>
      <xdr:spPr bwMode="auto">
        <a:xfrm flipH="1">
          <a:off x="3625850" y="1165225"/>
          <a:ext cx="571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20</xdr:col>
      <xdr:colOff>9525</xdr:colOff>
      <xdr:row>45</xdr:row>
      <xdr:rowOff>9525</xdr:rowOff>
    </xdr:from>
    <xdr:to>
      <xdr:col>21</xdr:col>
      <xdr:colOff>19050</xdr:colOff>
      <xdr:row>45</xdr:row>
      <xdr:rowOff>9525</xdr:rowOff>
    </xdr:to>
    <xdr:sp macro="" textlink="">
      <xdr:nvSpPr>
        <xdr:cNvPr id="238" name="Line 55"/>
        <xdr:cNvSpPr>
          <a:spLocks noChangeShapeType="1"/>
        </xdr:cNvSpPr>
      </xdr:nvSpPr>
      <xdr:spPr bwMode="auto">
        <a:xfrm flipH="1">
          <a:off x="3413125" y="1165225"/>
          <a:ext cx="174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9525</xdr:colOff>
      <xdr:row>42</xdr:row>
      <xdr:rowOff>19050</xdr:rowOff>
    </xdr:from>
    <xdr:to>
      <xdr:col>20</xdr:col>
      <xdr:colOff>9525</xdr:colOff>
      <xdr:row>45</xdr:row>
      <xdr:rowOff>9525</xdr:rowOff>
    </xdr:to>
    <xdr:sp macro="" textlink="">
      <xdr:nvSpPr>
        <xdr:cNvPr id="264" name="Line 56"/>
        <xdr:cNvSpPr>
          <a:spLocks noChangeShapeType="1"/>
        </xdr:cNvSpPr>
      </xdr:nvSpPr>
      <xdr:spPr bwMode="auto">
        <a:xfrm flipV="1">
          <a:off x="3413125" y="679450"/>
          <a:ext cx="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0</xdr:colOff>
      <xdr:row>43</xdr:row>
      <xdr:rowOff>38100</xdr:rowOff>
    </xdr:from>
    <xdr:to>
      <xdr:col>23</xdr:col>
      <xdr:colOff>0</xdr:colOff>
      <xdr:row>43</xdr:row>
      <xdr:rowOff>142875</xdr:rowOff>
    </xdr:to>
    <xdr:sp macro="" textlink="">
      <xdr:nvSpPr>
        <xdr:cNvPr id="265" name="Line 57"/>
        <xdr:cNvSpPr>
          <a:spLocks noChangeShapeType="1"/>
        </xdr:cNvSpPr>
      </xdr:nvSpPr>
      <xdr:spPr bwMode="auto">
        <a:xfrm>
          <a:off x="3867150" y="863600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9525</xdr:colOff>
      <xdr:row>43</xdr:row>
      <xdr:rowOff>76200</xdr:rowOff>
    </xdr:from>
    <xdr:to>
      <xdr:col>23</xdr:col>
      <xdr:colOff>85725</xdr:colOff>
      <xdr:row>43</xdr:row>
      <xdr:rowOff>142875</xdr:rowOff>
    </xdr:to>
    <xdr:sp macro="" textlink="">
      <xdr:nvSpPr>
        <xdr:cNvPr id="266" name="Line 58"/>
        <xdr:cNvSpPr>
          <a:spLocks noChangeShapeType="1"/>
        </xdr:cNvSpPr>
      </xdr:nvSpPr>
      <xdr:spPr bwMode="auto">
        <a:xfrm flipV="1">
          <a:off x="3876675" y="901700"/>
          <a:ext cx="76200" cy="66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76200</xdr:colOff>
      <xdr:row>43</xdr:row>
      <xdr:rowOff>28575</xdr:rowOff>
    </xdr:from>
    <xdr:to>
      <xdr:col>23</xdr:col>
      <xdr:colOff>0</xdr:colOff>
      <xdr:row>43</xdr:row>
      <xdr:rowOff>76200</xdr:rowOff>
    </xdr:to>
    <xdr:sp macro="" textlink="">
      <xdr:nvSpPr>
        <xdr:cNvPr id="267" name="Line 59"/>
        <xdr:cNvSpPr>
          <a:spLocks noChangeShapeType="1"/>
        </xdr:cNvSpPr>
      </xdr:nvSpPr>
      <xdr:spPr bwMode="auto">
        <a:xfrm flipV="1">
          <a:off x="3810000" y="854075"/>
          <a:ext cx="57150" cy="47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85725</xdr:colOff>
      <xdr:row>43</xdr:row>
      <xdr:rowOff>76200</xdr:rowOff>
    </xdr:from>
    <xdr:to>
      <xdr:col>25</xdr:col>
      <xdr:colOff>9525</xdr:colOff>
      <xdr:row>43</xdr:row>
      <xdr:rowOff>76200</xdr:rowOff>
    </xdr:to>
    <xdr:sp macro="" textlink="">
      <xdr:nvSpPr>
        <xdr:cNvPr id="268" name="Line 60"/>
        <xdr:cNvSpPr>
          <a:spLocks noChangeShapeType="1"/>
        </xdr:cNvSpPr>
      </xdr:nvSpPr>
      <xdr:spPr bwMode="auto">
        <a:xfrm>
          <a:off x="3952875" y="901700"/>
          <a:ext cx="254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28575</xdr:colOff>
      <xdr:row>44</xdr:row>
      <xdr:rowOff>76200</xdr:rowOff>
    </xdr:from>
    <xdr:to>
      <xdr:col>25</xdr:col>
      <xdr:colOff>0</xdr:colOff>
      <xdr:row>44</xdr:row>
      <xdr:rowOff>76200</xdr:rowOff>
    </xdr:to>
    <xdr:sp macro="" textlink="">
      <xdr:nvSpPr>
        <xdr:cNvPr id="269" name="Line 61"/>
        <xdr:cNvSpPr>
          <a:spLocks noChangeShapeType="1"/>
        </xdr:cNvSpPr>
      </xdr:nvSpPr>
      <xdr:spPr bwMode="auto">
        <a:xfrm>
          <a:off x="3895725" y="1066800"/>
          <a:ext cx="301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19050</xdr:colOff>
      <xdr:row>43</xdr:row>
      <xdr:rowOff>76200</xdr:rowOff>
    </xdr:from>
    <xdr:to>
      <xdr:col>22</xdr:col>
      <xdr:colOff>19050</xdr:colOff>
      <xdr:row>44</xdr:row>
      <xdr:rowOff>76200</xdr:rowOff>
    </xdr:to>
    <xdr:sp macro="" textlink="">
      <xdr:nvSpPr>
        <xdr:cNvPr id="270" name="Line 62"/>
        <xdr:cNvSpPr>
          <a:spLocks noChangeShapeType="1"/>
        </xdr:cNvSpPr>
      </xdr:nvSpPr>
      <xdr:spPr bwMode="auto">
        <a:xfrm>
          <a:off x="3752850" y="901700"/>
          <a:ext cx="0" cy="165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19050</xdr:colOff>
      <xdr:row>44</xdr:row>
      <xdr:rowOff>76200</xdr:rowOff>
    </xdr:from>
    <xdr:to>
      <xdr:col>22</xdr:col>
      <xdr:colOff>142875</xdr:colOff>
      <xdr:row>44</xdr:row>
      <xdr:rowOff>76200</xdr:rowOff>
    </xdr:to>
    <xdr:sp macro="" textlink="">
      <xdr:nvSpPr>
        <xdr:cNvPr id="271" name="Line 63"/>
        <xdr:cNvSpPr>
          <a:spLocks noChangeShapeType="1"/>
        </xdr:cNvSpPr>
      </xdr:nvSpPr>
      <xdr:spPr bwMode="auto">
        <a:xfrm>
          <a:off x="3752850" y="1066800"/>
          <a:ext cx="114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114300</xdr:colOff>
      <xdr:row>41</xdr:row>
      <xdr:rowOff>76200</xdr:rowOff>
    </xdr:from>
    <xdr:to>
      <xdr:col>19</xdr:col>
      <xdr:colOff>0</xdr:colOff>
      <xdr:row>41</xdr:row>
      <xdr:rowOff>85725</xdr:rowOff>
    </xdr:to>
    <xdr:sp macro="" textlink="">
      <xdr:nvSpPr>
        <xdr:cNvPr id="272" name="Line 64"/>
        <xdr:cNvSpPr>
          <a:spLocks noChangeShapeType="1"/>
        </xdr:cNvSpPr>
      </xdr:nvSpPr>
      <xdr:spPr bwMode="auto">
        <a:xfrm rot="-5088334">
          <a:off x="3087687" y="430213"/>
          <a:ext cx="9525" cy="29210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22</xdr:col>
      <xdr:colOff>19050</xdr:colOff>
      <xdr:row>43</xdr:row>
      <xdr:rowOff>76200</xdr:rowOff>
    </xdr:from>
    <xdr:to>
      <xdr:col>22</xdr:col>
      <xdr:colOff>76200</xdr:colOff>
      <xdr:row>43</xdr:row>
      <xdr:rowOff>76200</xdr:rowOff>
    </xdr:to>
    <xdr:sp macro="" textlink="">
      <xdr:nvSpPr>
        <xdr:cNvPr id="273" name="Line 65"/>
        <xdr:cNvSpPr>
          <a:spLocks noChangeShapeType="1"/>
        </xdr:cNvSpPr>
      </xdr:nvSpPr>
      <xdr:spPr bwMode="auto">
        <a:xfrm>
          <a:off x="3752850" y="901700"/>
          <a:ext cx="57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47625</xdr:colOff>
      <xdr:row>38</xdr:row>
      <xdr:rowOff>57150</xdr:rowOff>
    </xdr:from>
    <xdr:to>
      <xdr:col>19</xdr:col>
      <xdr:colOff>47625</xdr:colOff>
      <xdr:row>40</xdr:row>
      <xdr:rowOff>0</xdr:rowOff>
    </xdr:to>
    <xdr:sp macro="" textlink="">
      <xdr:nvSpPr>
        <xdr:cNvPr id="274" name="Line 198"/>
        <xdr:cNvSpPr>
          <a:spLocks noChangeShapeType="1"/>
        </xdr:cNvSpPr>
      </xdr:nvSpPr>
      <xdr:spPr bwMode="auto">
        <a:xfrm flipV="1">
          <a:off x="3286125" y="57150"/>
          <a:ext cx="0" cy="273050"/>
        </a:xfrm>
        <a:prstGeom prst="line">
          <a:avLst/>
        </a:prstGeom>
        <a:noFill/>
        <a:ln w="57150" cmpd="thinThick">
          <a:solidFill>
            <a:srgbClr val="969696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TO/Poland/Cracow%20%20ESCO/004%20Econ%20anal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4 Econ anal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Finpro">
  <a:themeElements>
    <a:clrScheme name="Finpro">
      <a:dk1>
        <a:srgbClr val="F77F00"/>
      </a:dk1>
      <a:lt1>
        <a:sysClr val="window" lastClr="FFFFFF"/>
      </a:lt1>
      <a:dk2>
        <a:srgbClr val="335C99"/>
      </a:dk2>
      <a:lt2>
        <a:srgbClr val="E5E5CC"/>
      </a:lt2>
      <a:accent1>
        <a:srgbClr val="335C99"/>
      </a:accent1>
      <a:accent2>
        <a:srgbClr val="B2C1D8"/>
      </a:accent2>
      <a:accent3>
        <a:srgbClr val="F77F00"/>
      </a:accent3>
      <a:accent4>
        <a:srgbClr val="FBBF7F"/>
      </a:accent4>
      <a:accent5>
        <a:srgbClr val="CCCC99"/>
      </a:accent5>
      <a:accent6>
        <a:srgbClr val="E5E5CC"/>
      </a:accent6>
      <a:hlink>
        <a:srgbClr val="F77F00"/>
      </a:hlink>
      <a:folHlink>
        <a:srgbClr val="B2C1D8"/>
      </a:folHlink>
    </a:clrScheme>
    <a:fontScheme name="Finpro fonts">
      <a:majorFont>
        <a:latin typeface="Arial Black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9" tint="-9.9978637043366805E-2"/>
  </sheetPr>
  <dimension ref="A1:U51"/>
  <sheetViews>
    <sheetView zoomScale="110" zoomScaleNormal="110" workbookViewId="0">
      <pane xSplit="2" ySplit="3" topLeftCell="C17" activePane="bottomRight" state="frozen"/>
      <selection pane="topRight" activeCell="D1" sqref="D1"/>
      <selection pane="bottomLeft" activeCell="A5" sqref="A5"/>
      <selection pane="bottomRight" activeCell="C34" sqref="C34"/>
    </sheetView>
  </sheetViews>
  <sheetFormatPr defaultRowHeight="14.25"/>
  <cols>
    <col min="1" max="1" width="18.5" style="1" customWidth="1"/>
    <col min="2" max="2" width="6" style="1" customWidth="1"/>
    <col min="3" max="3" width="8.5" style="1" customWidth="1"/>
    <col min="4" max="4" width="8.125" style="1" customWidth="1"/>
    <col min="5" max="13" width="9" style="1"/>
    <col min="14" max="14" width="9.75" style="1" customWidth="1"/>
    <col min="15" max="16384" width="9" style="1"/>
  </cols>
  <sheetData>
    <row r="1" spans="1:21">
      <c r="A1" s="61"/>
      <c r="B1" s="61"/>
      <c r="C1" s="61" t="s">
        <v>63</v>
      </c>
      <c r="D1" s="61" t="s">
        <v>63</v>
      </c>
      <c r="E1" s="61" t="s">
        <v>63</v>
      </c>
      <c r="F1" s="61" t="s">
        <v>63</v>
      </c>
      <c r="G1" s="61" t="s">
        <v>60</v>
      </c>
      <c r="H1" s="62" t="s">
        <v>32</v>
      </c>
      <c r="I1" s="63"/>
      <c r="J1" s="62" t="s">
        <v>33</v>
      </c>
      <c r="K1" s="62" t="s">
        <v>34</v>
      </c>
      <c r="L1" s="62"/>
      <c r="M1" s="62" t="s">
        <v>35</v>
      </c>
      <c r="N1" s="61">
        <v>4</v>
      </c>
      <c r="O1" s="61"/>
    </row>
    <row r="2" spans="1:21" ht="38.25">
      <c r="A2" s="61"/>
      <c r="B2" s="61"/>
      <c r="C2" s="64" t="s">
        <v>42</v>
      </c>
      <c r="D2" s="65" t="s">
        <v>43</v>
      </c>
      <c r="E2" s="65" t="s">
        <v>57</v>
      </c>
      <c r="F2" s="65" t="s">
        <v>58</v>
      </c>
      <c r="G2" s="64" t="s">
        <v>59</v>
      </c>
      <c r="H2" s="66" t="s">
        <v>78</v>
      </c>
      <c r="I2" s="66" t="s">
        <v>79</v>
      </c>
      <c r="J2" s="66" t="s">
        <v>80</v>
      </c>
      <c r="K2" s="66" t="s">
        <v>81</v>
      </c>
      <c r="L2" s="66" t="s">
        <v>82</v>
      </c>
      <c r="M2" s="66" t="s">
        <v>82</v>
      </c>
      <c r="N2" s="67" t="s">
        <v>83</v>
      </c>
      <c r="O2" s="67" t="s">
        <v>77</v>
      </c>
      <c r="P2" s="59"/>
      <c r="Q2" s="59"/>
      <c r="R2" s="53"/>
      <c r="S2" s="53"/>
      <c r="T2" s="53"/>
      <c r="U2" s="53"/>
    </row>
    <row r="3" spans="1:21">
      <c r="A3" s="61" t="s">
        <v>65</v>
      </c>
      <c r="B3" s="61"/>
      <c r="C3" s="64" t="s">
        <v>66</v>
      </c>
      <c r="D3" s="65" t="s">
        <v>67</v>
      </c>
      <c r="E3" s="65" t="s">
        <v>68</v>
      </c>
      <c r="F3" s="65" t="s">
        <v>69</v>
      </c>
      <c r="G3" s="64" t="s">
        <v>70</v>
      </c>
      <c r="H3" s="66" t="s">
        <v>71</v>
      </c>
      <c r="I3" s="66" t="s">
        <v>71</v>
      </c>
      <c r="J3" s="66" t="s">
        <v>72</v>
      </c>
      <c r="K3" s="66" t="s">
        <v>73</v>
      </c>
      <c r="L3" s="66" t="s">
        <v>73</v>
      </c>
      <c r="M3" s="66" t="s">
        <v>72</v>
      </c>
      <c r="N3" s="67" t="s">
        <v>76</v>
      </c>
      <c r="O3" s="67" t="s">
        <v>75</v>
      </c>
      <c r="P3" s="53"/>
      <c r="Q3" s="53"/>
      <c r="R3" s="53"/>
      <c r="S3" s="53"/>
      <c r="T3" s="53"/>
      <c r="U3" s="53"/>
    </row>
    <row r="4" spans="1:21">
      <c r="A4" s="61" t="s">
        <v>84</v>
      </c>
      <c r="B4" s="61"/>
      <c r="C4" s="68"/>
      <c r="D4" s="69"/>
      <c r="E4" s="69"/>
      <c r="F4" s="69"/>
      <c r="G4" s="68"/>
      <c r="H4" s="70"/>
      <c r="I4" s="70"/>
      <c r="J4" s="70"/>
      <c r="K4" s="70"/>
      <c r="L4" s="70"/>
      <c r="M4" s="70"/>
      <c r="N4" s="71" t="s">
        <v>74</v>
      </c>
      <c r="O4" s="71"/>
      <c r="P4" s="53"/>
      <c r="Q4" s="53"/>
      <c r="R4" s="53"/>
      <c r="S4" s="53"/>
      <c r="T4" s="53"/>
      <c r="U4" s="53"/>
    </row>
    <row r="5" spans="1:21" ht="9" customHeight="1">
      <c r="A5" s="61"/>
      <c r="B5" s="61"/>
      <c r="C5" s="61"/>
      <c r="D5" s="72"/>
      <c r="E5" s="72"/>
      <c r="F5" s="72"/>
      <c r="G5" s="61"/>
      <c r="H5" s="73"/>
      <c r="I5" s="73"/>
      <c r="J5" s="73"/>
      <c r="K5" s="73"/>
      <c r="L5" s="73"/>
      <c r="M5" s="73"/>
      <c r="N5" s="74"/>
      <c r="O5" s="74"/>
      <c r="P5" s="53"/>
      <c r="Q5" s="53"/>
      <c r="R5" s="53"/>
      <c r="S5" s="53"/>
      <c r="T5" s="53"/>
      <c r="U5" s="53"/>
    </row>
    <row r="6" spans="1:21">
      <c r="A6" s="61" t="s">
        <v>38</v>
      </c>
      <c r="B6" s="68" t="s">
        <v>37</v>
      </c>
      <c r="C6" s="61">
        <v>2000</v>
      </c>
      <c r="D6" s="61">
        <v>2000</v>
      </c>
      <c r="E6" s="61">
        <v>2000</v>
      </c>
      <c r="F6" s="61">
        <v>2000</v>
      </c>
      <c r="G6" s="61">
        <v>2000</v>
      </c>
      <c r="H6" s="61">
        <v>5000</v>
      </c>
      <c r="I6" s="61">
        <v>5000</v>
      </c>
      <c r="J6" s="61">
        <v>2000</v>
      </c>
      <c r="K6" s="61">
        <v>5000</v>
      </c>
      <c r="L6" s="61">
        <v>5000</v>
      </c>
      <c r="M6" s="61">
        <v>2000</v>
      </c>
      <c r="N6" s="74">
        <v>5000</v>
      </c>
      <c r="O6" s="74">
        <v>5000</v>
      </c>
      <c r="P6" s="53"/>
      <c r="Q6" s="53"/>
      <c r="R6" s="53"/>
      <c r="S6" s="53"/>
      <c r="T6" s="53"/>
      <c r="U6" s="53"/>
    </row>
    <row r="7" spans="1:21" ht="19.5" customHeight="1">
      <c r="A7" s="61" t="s">
        <v>39</v>
      </c>
      <c r="B7" s="68" t="s">
        <v>36</v>
      </c>
      <c r="C7" s="61">
        <v>50</v>
      </c>
      <c r="D7" s="61">
        <v>50</v>
      </c>
      <c r="E7" s="61"/>
      <c r="F7" s="61"/>
      <c r="G7" s="61">
        <v>50</v>
      </c>
      <c r="H7" s="61"/>
      <c r="I7" s="61">
        <f>+I9*7/4</f>
        <v>87.5</v>
      </c>
      <c r="J7" s="61"/>
      <c r="K7" s="61">
        <v>50</v>
      </c>
      <c r="L7" s="61"/>
      <c r="M7" s="61"/>
      <c r="N7" s="74">
        <v>50</v>
      </c>
      <c r="O7" s="74">
        <v>50</v>
      </c>
      <c r="P7" s="53"/>
      <c r="Q7" s="53"/>
      <c r="R7" s="53"/>
      <c r="S7" s="53"/>
      <c r="T7" s="53"/>
      <c r="U7" s="53"/>
    </row>
    <row r="8" spans="1:21">
      <c r="A8" s="61" t="s">
        <v>40</v>
      </c>
      <c r="B8" s="68" t="s">
        <v>3</v>
      </c>
      <c r="C8" s="61">
        <f>+C6*C7/1000</f>
        <v>100</v>
      </c>
      <c r="D8" s="61">
        <f>+D6*D7/1000</f>
        <v>100</v>
      </c>
      <c r="E8" s="61"/>
      <c r="F8" s="61"/>
      <c r="G8" s="61">
        <f>+G6*G7/1000</f>
        <v>100</v>
      </c>
      <c r="H8" s="61"/>
      <c r="I8" s="61">
        <f>+I6*I7/1000</f>
        <v>437.5</v>
      </c>
      <c r="J8" s="61"/>
      <c r="K8" s="61">
        <f>+K6*K7/1000</f>
        <v>250</v>
      </c>
      <c r="L8" s="61"/>
      <c r="M8" s="61"/>
      <c r="N8" s="74">
        <f>+N6*N7/1000</f>
        <v>250</v>
      </c>
      <c r="O8" s="74">
        <f>+O6*O7/1000</f>
        <v>250</v>
      </c>
      <c r="P8" s="53"/>
      <c r="Q8" s="53"/>
      <c r="R8" s="53"/>
      <c r="S8" s="53"/>
      <c r="T8" s="53"/>
      <c r="U8" s="53"/>
    </row>
    <row r="9" spans="1:21">
      <c r="A9" s="61" t="s">
        <v>41</v>
      </c>
      <c r="B9" s="68" t="s">
        <v>36</v>
      </c>
      <c r="C9" s="61"/>
      <c r="D9" s="61"/>
      <c r="E9" s="61">
        <v>50</v>
      </c>
      <c r="F9" s="61">
        <v>50</v>
      </c>
      <c r="G9" s="61"/>
      <c r="H9" s="61">
        <v>50</v>
      </c>
      <c r="I9" s="61">
        <v>50</v>
      </c>
      <c r="J9" s="61">
        <v>50</v>
      </c>
      <c r="K9" s="61">
        <v>50</v>
      </c>
      <c r="L9" s="61">
        <v>50</v>
      </c>
      <c r="M9" s="61">
        <v>50</v>
      </c>
      <c r="N9" s="74">
        <v>20</v>
      </c>
      <c r="O9" s="74">
        <v>20</v>
      </c>
      <c r="P9" s="53"/>
      <c r="Q9" s="53"/>
      <c r="R9" s="53"/>
      <c r="S9" s="53"/>
      <c r="T9" s="53"/>
      <c r="U9" s="53"/>
    </row>
    <row r="10" spans="1:21">
      <c r="A10" s="61" t="s">
        <v>44</v>
      </c>
      <c r="B10" s="68" t="s">
        <v>3</v>
      </c>
      <c r="C10" s="61"/>
      <c r="D10" s="61"/>
      <c r="E10" s="61">
        <f>+E9*E6/1000</f>
        <v>100</v>
      </c>
      <c r="F10" s="61">
        <f>+F9*F6/1000</f>
        <v>100</v>
      </c>
      <c r="G10" s="61"/>
      <c r="H10" s="61">
        <f>+H9*H6/1000</f>
        <v>250</v>
      </c>
      <c r="I10" s="61">
        <f>+I9*I6/1000</f>
        <v>250</v>
      </c>
      <c r="J10" s="61">
        <f t="shared" ref="J10:O10" si="0">+J9*J6/1000</f>
        <v>100</v>
      </c>
      <c r="K10" s="61">
        <f t="shared" si="0"/>
        <v>250</v>
      </c>
      <c r="L10" s="61">
        <f t="shared" si="0"/>
        <v>250</v>
      </c>
      <c r="M10" s="61">
        <f t="shared" si="0"/>
        <v>100</v>
      </c>
      <c r="N10" s="74">
        <f t="shared" si="0"/>
        <v>100</v>
      </c>
      <c r="O10" s="74">
        <f t="shared" si="0"/>
        <v>100</v>
      </c>
      <c r="P10" s="53"/>
      <c r="Q10" s="53"/>
      <c r="R10" s="53"/>
      <c r="S10" s="53"/>
      <c r="T10" s="53"/>
      <c r="U10" s="53"/>
    </row>
    <row r="11" spans="1:21" ht="6.75" customHeight="1">
      <c r="A11" s="61"/>
      <c r="B11" s="68"/>
      <c r="C11" s="61"/>
      <c r="D11" s="61"/>
      <c r="E11" s="61"/>
      <c r="F11" s="61"/>
      <c r="G11" s="61"/>
      <c r="H11" s="75"/>
      <c r="I11" s="75"/>
      <c r="J11" s="75"/>
      <c r="K11" s="75"/>
      <c r="L11" s="75"/>
      <c r="M11" s="75"/>
      <c r="N11" s="74"/>
      <c r="O11" s="74"/>
      <c r="P11" s="53"/>
      <c r="Q11" s="53"/>
      <c r="R11" s="53"/>
      <c r="S11" s="53"/>
      <c r="T11" s="53"/>
      <c r="U11" s="53"/>
    </row>
    <row r="12" spans="1:21">
      <c r="A12" s="61" t="s">
        <v>45</v>
      </c>
      <c r="B12" s="68"/>
      <c r="C12" s="76">
        <v>0.96</v>
      </c>
      <c r="D12" s="76">
        <v>0.9</v>
      </c>
      <c r="E12" s="76">
        <v>0.35</v>
      </c>
      <c r="F12" s="76">
        <v>0.35</v>
      </c>
      <c r="G12" s="76">
        <v>0.92</v>
      </c>
      <c r="H12" s="77">
        <v>0.35</v>
      </c>
      <c r="I12" s="77">
        <v>0.96</v>
      </c>
      <c r="J12" s="77">
        <v>0.35</v>
      </c>
      <c r="K12" s="77">
        <v>0.9</v>
      </c>
      <c r="L12" s="77">
        <v>0.45</v>
      </c>
      <c r="M12" s="77">
        <v>0.48</v>
      </c>
      <c r="N12" s="78">
        <v>0.85</v>
      </c>
      <c r="O12" s="78">
        <v>0.88</v>
      </c>
      <c r="P12" s="53"/>
      <c r="Q12" s="53"/>
      <c r="R12" s="53"/>
      <c r="S12" s="53"/>
      <c r="T12" s="53"/>
      <c r="U12" s="53"/>
    </row>
    <row r="13" spans="1:21" ht="19.5" customHeight="1">
      <c r="A13" s="61" t="s">
        <v>46</v>
      </c>
      <c r="B13" s="68" t="s">
        <v>3</v>
      </c>
      <c r="C13" s="79">
        <f>+(C8+C10)/C12</f>
        <v>104.16666666666667</v>
      </c>
      <c r="D13" s="79">
        <f>+(D8+D10)/D12</f>
        <v>111.11111111111111</v>
      </c>
      <c r="E13" s="79">
        <f>+(E8+E10)/E12</f>
        <v>285.71428571428572</v>
      </c>
      <c r="F13" s="79">
        <f>+(F8+F10)/F12</f>
        <v>285.71428571428572</v>
      </c>
      <c r="G13" s="79">
        <f>+(G8+G10)/G12</f>
        <v>108.69565217391303</v>
      </c>
      <c r="H13" s="79">
        <f t="shared" ref="H13:O13" si="1">+(H8+H10)/H12</f>
        <v>714.28571428571433</v>
      </c>
      <c r="I13" s="79">
        <f t="shared" si="1"/>
        <v>716.14583333333337</v>
      </c>
      <c r="J13" s="79">
        <f t="shared" si="1"/>
        <v>285.71428571428572</v>
      </c>
      <c r="K13" s="79">
        <f t="shared" si="1"/>
        <v>555.55555555555554</v>
      </c>
      <c r="L13" s="79">
        <f t="shared" si="1"/>
        <v>555.55555555555554</v>
      </c>
      <c r="M13" s="79">
        <f t="shared" si="1"/>
        <v>208.33333333333334</v>
      </c>
      <c r="N13" s="80">
        <f t="shared" si="1"/>
        <v>411.76470588235293</v>
      </c>
      <c r="O13" s="80">
        <f t="shared" si="1"/>
        <v>397.72727272727275</v>
      </c>
      <c r="P13" s="53"/>
      <c r="Q13" s="53"/>
      <c r="R13" s="53"/>
      <c r="S13" s="53"/>
      <c r="T13" s="53"/>
      <c r="U13" s="53"/>
    </row>
    <row r="14" spans="1:21">
      <c r="A14" s="61"/>
      <c r="B14" s="68" t="s">
        <v>0</v>
      </c>
      <c r="C14" s="81">
        <f>+C13*3.6</f>
        <v>375</v>
      </c>
      <c r="D14" s="81">
        <f>+D13*3.6</f>
        <v>400</v>
      </c>
      <c r="E14" s="81">
        <f>+E13*3.6</f>
        <v>1028.5714285714287</v>
      </c>
      <c r="F14" s="81">
        <f>+F13*3.6</f>
        <v>1028.5714285714287</v>
      </c>
      <c r="G14" s="81">
        <f>+G13*3.6</f>
        <v>391.30434782608694</v>
      </c>
      <c r="H14" s="81">
        <f t="shared" ref="H14:O14" si="2">+H13*3.6</f>
        <v>2571.4285714285716</v>
      </c>
      <c r="I14" s="81">
        <f t="shared" si="2"/>
        <v>2578.125</v>
      </c>
      <c r="J14" s="81">
        <f t="shared" si="2"/>
        <v>1028.5714285714287</v>
      </c>
      <c r="K14" s="81">
        <f t="shared" si="2"/>
        <v>2000</v>
      </c>
      <c r="L14" s="81">
        <f t="shared" si="2"/>
        <v>2000</v>
      </c>
      <c r="M14" s="81">
        <f t="shared" si="2"/>
        <v>750</v>
      </c>
      <c r="N14" s="82">
        <f t="shared" si="2"/>
        <v>1482.3529411764705</v>
      </c>
      <c r="O14" s="82">
        <f t="shared" si="2"/>
        <v>1431.818181818182</v>
      </c>
      <c r="P14" s="53"/>
      <c r="Q14" s="53"/>
      <c r="R14" s="53"/>
      <c r="S14" s="53"/>
      <c r="T14" s="53"/>
      <c r="U14" s="53"/>
    </row>
    <row r="15" spans="1:21">
      <c r="A15" s="61" t="s">
        <v>61</v>
      </c>
      <c r="B15" s="68" t="s">
        <v>54</v>
      </c>
      <c r="C15" s="76">
        <v>1</v>
      </c>
      <c r="D15" s="76">
        <v>1</v>
      </c>
      <c r="E15" s="76">
        <v>1</v>
      </c>
      <c r="F15" s="76">
        <v>1</v>
      </c>
      <c r="G15" s="76">
        <v>1</v>
      </c>
      <c r="H15" s="76">
        <v>1</v>
      </c>
      <c r="I15" s="76">
        <v>1</v>
      </c>
      <c r="J15" s="76">
        <v>1</v>
      </c>
      <c r="K15" s="76">
        <v>1</v>
      </c>
      <c r="L15" s="76">
        <v>1</v>
      </c>
      <c r="M15" s="76">
        <v>1</v>
      </c>
      <c r="N15" s="78">
        <v>0.3</v>
      </c>
      <c r="O15" s="78">
        <v>1</v>
      </c>
      <c r="P15" s="53"/>
      <c r="Q15" s="53"/>
      <c r="R15" s="53"/>
      <c r="S15" s="53"/>
      <c r="T15" s="53"/>
      <c r="U15" s="53"/>
    </row>
    <row r="16" spans="1:21" ht="20.25" customHeight="1">
      <c r="A16" s="61" t="s">
        <v>47</v>
      </c>
      <c r="B16" s="68"/>
      <c r="C16" s="61"/>
      <c r="D16" s="61"/>
      <c r="E16" s="61"/>
      <c r="F16" s="61"/>
      <c r="G16" s="61"/>
      <c r="H16" s="75"/>
      <c r="I16" s="75"/>
      <c r="J16" s="75"/>
      <c r="K16" s="75"/>
      <c r="L16" s="75"/>
      <c r="M16" s="75"/>
      <c r="N16" s="74"/>
      <c r="O16" s="74"/>
      <c r="P16" s="53"/>
      <c r="Q16" s="53"/>
      <c r="R16" s="53"/>
      <c r="S16" s="53"/>
      <c r="T16" s="53"/>
      <c r="U16" s="53"/>
    </row>
    <row r="17" spans="1:21">
      <c r="A17" s="61" t="s">
        <v>48</v>
      </c>
      <c r="B17" s="68"/>
      <c r="C17" s="61">
        <v>56</v>
      </c>
      <c r="D17" s="61">
        <v>91</v>
      </c>
      <c r="E17" s="61">
        <f>+D17</f>
        <v>91</v>
      </c>
      <c r="F17" s="61">
        <v>106</v>
      </c>
      <c r="G17" s="61">
        <v>76</v>
      </c>
      <c r="H17" s="75">
        <v>56</v>
      </c>
      <c r="I17" s="75">
        <v>56</v>
      </c>
      <c r="J17" s="75">
        <v>76</v>
      </c>
      <c r="K17" s="75">
        <v>56</v>
      </c>
      <c r="L17" s="75">
        <v>56</v>
      </c>
      <c r="M17" s="75">
        <v>76</v>
      </c>
      <c r="N17" s="74">
        <v>106</v>
      </c>
      <c r="O17" s="74">
        <v>91</v>
      </c>
      <c r="P17" s="53"/>
      <c r="Q17" s="53"/>
      <c r="R17" s="53"/>
      <c r="S17" s="53"/>
      <c r="T17" s="53"/>
      <c r="U17" s="53"/>
    </row>
    <row r="18" spans="1:21">
      <c r="A18" s="61" t="s">
        <v>49</v>
      </c>
      <c r="B18" s="68"/>
      <c r="C18" s="61" t="s">
        <v>4</v>
      </c>
      <c r="D18" s="83" t="s">
        <v>5</v>
      </c>
      <c r="E18" s="83" t="s">
        <v>5</v>
      </c>
      <c r="F18" s="83" t="s">
        <v>5</v>
      </c>
      <c r="G18" s="83" t="s">
        <v>5</v>
      </c>
      <c r="H18" s="83" t="s">
        <v>4</v>
      </c>
      <c r="I18" s="83" t="s">
        <v>4</v>
      </c>
      <c r="J18" s="83" t="s">
        <v>5</v>
      </c>
      <c r="K18" s="83" t="s">
        <v>4</v>
      </c>
      <c r="L18" s="83" t="s">
        <v>4</v>
      </c>
      <c r="M18" s="83" t="s">
        <v>5</v>
      </c>
      <c r="N18" s="84" t="s">
        <v>5</v>
      </c>
      <c r="O18" s="84" t="s">
        <v>5</v>
      </c>
      <c r="P18" s="53"/>
      <c r="Q18" s="53"/>
      <c r="R18" s="53"/>
      <c r="S18" s="53"/>
      <c r="T18" s="53"/>
      <c r="U18" s="53"/>
    </row>
    <row r="19" spans="1:21">
      <c r="A19" s="61" t="s">
        <v>50</v>
      </c>
      <c r="B19" s="68" t="s">
        <v>62</v>
      </c>
      <c r="C19" s="81">
        <f>+C17*C14*C15</f>
        <v>21000</v>
      </c>
      <c r="D19" s="81">
        <f t="shared" ref="D19:O19" si="3">+D17*D14*D15</f>
        <v>36400</v>
      </c>
      <c r="E19" s="81">
        <f t="shared" si="3"/>
        <v>93600.000000000015</v>
      </c>
      <c r="F19" s="81">
        <f t="shared" si="3"/>
        <v>109028.57142857143</v>
      </c>
      <c r="G19" s="81">
        <f t="shared" si="3"/>
        <v>29739.130434782608</v>
      </c>
      <c r="H19" s="81">
        <f t="shared" si="3"/>
        <v>144000</v>
      </c>
      <c r="I19" s="81">
        <f t="shared" ref="I19" si="4">+I17*I14*I15</f>
        <v>144375</v>
      </c>
      <c r="J19" s="81">
        <f t="shared" si="3"/>
        <v>78171.42857142858</v>
      </c>
      <c r="K19" s="81">
        <f t="shared" si="3"/>
        <v>112000</v>
      </c>
      <c r="L19" s="81">
        <f t="shared" ref="L19" si="5">+L17*L14*L15</f>
        <v>112000</v>
      </c>
      <c r="M19" s="81">
        <f t="shared" si="3"/>
        <v>57000</v>
      </c>
      <c r="N19" s="82">
        <f t="shared" si="3"/>
        <v>47138.823529411762</v>
      </c>
      <c r="O19" s="82">
        <f t="shared" si="3"/>
        <v>130295.45454545456</v>
      </c>
      <c r="P19" s="53"/>
      <c r="Q19" s="53"/>
      <c r="R19" s="53"/>
      <c r="S19" s="53"/>
      <c r="T19" s="53"/>
      <c r="U19" s="53"/>
    </row>
    <row r="20" spans="1:21">
      <c r="A20" s="61" t="s">
        <v>51</v>
      </c>
      <c r="B20" s="68" t="s">
        <v>1</v>
      </c>
      <c r="C20" s="79">
        <f>+C19/((C8+C10)*3.6)</f>
        <v>58.333333333333336</v>
      </c>
      <c r="D20" s="79">
        <f>+D19/((D8+D10)*3.6)</f>
        <v>101.11111111111111</v>
      </c>
      <c r="E20" s="79">
        <f t="shared" ref="E20:G20" si="6">+E19/((E8+E10)*3.6)</f>
        <v>260.00000000000006</v>
      </c>
      <c r="F20" s="79">
        <f t="shared" si="6"/>
        <v>302.85714285714289</v>
      </c>
      <c r="G20" s="79">
        <f t="shared" si="6"/>
        <v>82.608695652173907</v>
      </c>
      <c r="H20" s="79">
        <f t="shared" ref="H20:I20" si="7">+H19/((H8+H10)*3.6)</f>
        <v>160</v>
      </c>
      <c r="I20" s="79">
        <f t="shared" si="7"/>
        <v>58.333333333333336</v>
      </c>
      <c r="J20" s="79">
        <f t="shared" ref="J20" si="8">+J19/((J8+J10)*3.6)</f>
        <v>217.14285714285717</v>
      </c>
      <c r="K20" s="79">
        <f t="shared" ref="K20:L20" si="9">+K19/((K8+K10)*3.6)</f>
        <v>62.222222222222221</v>
      </c>
      <c r="L20" s="79">
        <f t="shared" si="9"/>
        <v>124.44444444444444</v>
      </c>
      <c r="M20" s="79">
        <f t="shared" ref="M20" si="10">+M19/((M8+M10)*3.6)</f>
        <v>158.33333333333334</v>
      </c>
      <c r="N20" s="80">
        <f t="shared" ref="N20" si="11">+N19/((N8+N10)*3.6)</f>
        <v>37.411764705882348</v>
      </c>
      <c r="O20" s="80">
        <f t="shared" ref="O20" si="12">+O19/((O8+O10)*3.6)</f>
        <v>103.40909090909092</v>
      </c>
      <c r="P20" s="53"/>
      <c r="Q20" s="53"/>
      <c r="R20" s="53"/>
      <c r="S20" s="53"/>
      <c r="T20" s="53"/>
      <c r="U20" s="53"/>
    </row>
    <row r="21" spans="1:21" ht="21" customHeight="1">
      <c r="A21" s="61" t="s">
        <v>52</v>
      </c>
      <c r="B21" s="68"/>
      <c r="C21" s="61"/>
      <c r="D21" s="61"/>
      <c r="E21" s="61"/>
      <c r="F21" s="61"/>
      <c r="G21" s="61"/>
      <c r="H21" s="75"/>
      <c r="I21" s="75"/>
      <c r="J21" s="75"/>
      <c r="K21" s="75"/>
      <c r="L21" s="75"/>
      <c r="M21" s="75"/>
      <c r="N21" s="74"/>
      <c r="O21" s="74"/>
      <c r="P21" s="53"/>
      <c r="Q21" s="53"/>
      <c r="R21" s="53"/>
      <c r="S21" s="53"/>
      <c r="T21" s="53"/>
      <c r="U21" s="53"/>
    </row>
    <row r="22" spans="1:21">
      <c r="A22" s="61" t="str">
        <f>+A17</f>
        <v xml:space="preserve">   Coefficient</v>
      </c>
      <c r="B22" s="68" t="s">
        <v>5</v>
      </c>
      <c r="C22" s="61"/>
      <c r="D22" s="61">
        <v>0.4</v>
      </c>
      <c r="E22" s="61">
        <f>+D22</f>
        <v>0.4</v>
      </c>
      <c r="F22" s="61"/>
      <c r="G22" s="61"/>
      <c r="H22" s="75"/>
      <c r="I22" s="75"/>
      <c r="J22" s="75"/>
      <c r="K22" s="75"/>
      <c r="L22" s="75"/>
      <c r="M22" s="75"/>
      <c r="N22" s="74"/>
      <c r="O22" s="74">
        <v>0.4</v>
      </c>
      <c r="P22" s="53"/>
      <c r="Q22" s="53"/>
      <c r="R22" s="53"/>
      <c r="S22" s="53"/>
      <c r="T22" s="53"/>
      <c r="U22" s="53"/>
    </row>
    <row r="23" spans="1:21">
      <c r="A23" s="61" t="s">
        <v>53</v>
      </c>
      <c r="B23" s="68" t="s">
        <v>54</v>
      </c>
      <c r="C23" s="61">
        <v>0</v>
      </c>
      <c r="D23" s="61">
        <v>0</v>
      </c>
      <c r="E23" s="76">
        <v>0.8</v>
      </c>
      <c r="F23" s="61"/>
      <c r="G23" s="61"/>
      <c r="H23" s="75"/>
      <c r="I23" s="75"/>
      <c r="J23" s="75"/>
      <c r="K23" s="75"/>
      <c r="L23" s="75"/>
      <c r="M23" s="75"/>
      <c r="N23" s="74"/>
      <c r="O23" s="78">
        <v>0.8</v>
      </c>
      <c r="P23" s="53"/>
      <c r="Q23" s="53"/>
      <c r="R23" s="53"/>
      <c r="S23" s="53"/>
      <c r="T23" s="53"/>
      <c r="U23" s="53"/>
    </row>
    <row r="24" spans="1:21">
      <c r="A24" s="61" t="str">
        <f>+A19</f>
        <v xml:space="preserve">   Emissions</v>
      </c>
      <c r="B24" s="68" t="s">
        <v>2</v>
      </c>
      <c r="C24" s="85">
        <f>+C22*C14*(1-C23)</f>
        <v>0</v>
      </c>
      <c r="D24" s="85">
        <f>+D22*D14*(1-D23)</f>
        <v>160</v>
      </c>
      <c r="E24" s="85">
        <f>+E22*E14*(1-E23)</f>
        <v>82.285714285714278</v>
      </c>
      <c r="F24" s="85">
        <f>+F22*F14*(1-F23)</f>
        <v>0</v>
      </c>
      <c r="G24" s="85">
        <f>+G22*G14*(1-G23)</f>
        <v>0</v>
      </c>
      <c r="H24" s="85">
        <f t="shared" ref="H24:O24" si="13">+H22*H14*(1-H23)</f>
        <v>0</v>
      </c>
      <c r="I24" s="85"/>
      <c r="J24" s="85">
        <f t="shared" si="13"/>
        <v>0</v>
      </c>
      <c r="K24" s="85">
        <f t="shared" si="13"/>
        <v>0</v>
      </c>
      <c r="L24" s="85">
        <f t="shared" si="13"/>
        <v>0</v>
      </c>
      <c r="M24" s="85">
        <f t="shared" si="13"/>
        <v>0</v>
      </c>
      <c r="N24" s="86">
        <f t="shared" si="13"/>
        <v>0</v>
      </c>
      <c r="O24" s="86">
        <f t="shared" si="13"/>
        <v>114.54545454545455</v>
      </c>
      <c r="P24" s="53"/>
      <c r="Q24" s="53"/>
      <c r="R24" s="53"/>
      <c r="S24" s="53"/>
      <c r="T24" s="53"/>
      <c r="U24" s="53"/>
    </row>
    <row r="25" spans="1:21">
      <c r="A25" s="61" t="str">
        <f>+A20</f>
        <v xml:space="preserve">   Specific emissions</v>
      </c>
      <c r="B25" s="68" t="s">
        <v>1</v>
      </c>
      <c r="C25" s="61">
        <f>+C24/((C8+C10)*3.6)</f>
        <v>0</v>
      </c>
      <c r="D25" s="87">
        <f>+D24/((D8+D10)*3.6)</f>
        <v>0.44444444444444442</v>
      </c>
      <c r="E25" s="87">
        <f t="shared" ref="E25:G25" si="14">+E24/((E8+E10)*3.6)</f>
        <v>0.22857142857142854</v>
      </c>
      <c r="F25" s="87">
        <f t="shared" si="14"/>
        <v>0</v>
      </c>
      <c r="G25" s="87">
        <f t="shared" si="14"/>
        <v>0</v>
      </c>
      <c r="H25" s="87">
        <f t="shared" ref="H25" si="15">+H24/((H8+H10)*3.6)</f>
        <v>0</v>
      </c>
      <c r="I25" s="87"/>
      <c r="J25" s="87">
        <f t="shared" ref="J25" si="16">+J24/((J8+J10)*3.6)</f>
        <v>0</v>
      </c>
      <c r="K25" s="87">
        <f t="shared" ref="K25:L25" si="17">+K24/((K8+K10)*3.6)</f>
        <v>0</v>
      </c>
      <c r="L25" s="87">
        <f t="shared" si="17"/>
        <v>0</v>
      </c>
      <c r="M25" s="87">
        <f t="shared" ref="M25" si="18">+M24/((M8+M10)*3.6)</f>
        <v>0</v>
      </c>
      <c r="N25" s="88">
        <f t="shared" ref="N25" si="19">+N24/((N8+N10)*3.6)</f>
        <v>0</v>
      </c>
      <c r="O25" s="88">
        <f>+O24/((O8+O10)*3.6)</f>
        <v>9.0909090909090912E-2</v>
      </c>
      <c r="P25" s="53"/>
      <c r="Q25" s="53"/>
      <c r="R25" s="53"/>
      <c r="S25" s="53"/>
      <c r="T25" s="53"/>
      <c r="U25" s="53"/>
    </row>
    <row r="26" spans="1:21" ht="7.5" customHeight="1">
      <c r="A26" s="61"/>
      <c r="B26" s="68"/>
      <c r="C26" s="61"/>
      <c r="D26" s="61"/>
      <c r="E26" s="61"/>
      <c r="F26" s="61"/>
      <c r="G26" s="61"/>
      <c r="H26" s="73"/>
      <c r="I26" s="73"/>
      <c r="J26" s="73"/>
      <c r="K26" s="73"/>
      <c r="L26" s="73"/>
      <c r="M26" s="73"/>
      <c r="N26" s="74"/>
      <c r="O26" s="74"/>
      <c r="P26" s="53"/>
      <c r="Q26" s="53"/>
      <c r="R26" s="53"/>
      <c r="S26" s="53"/>
      <c r="T26" s="53"/>
      <c r="U26" s="53"/>
    </row>
    <row r="27" spans="1:21">
      <c r="A27" s="61" t="s">
        <v>46</v>
      </c>
      <c r="B27" s="68" t="s">
        <v>0</v>
      </c>
      <c r="C27" s="81">
        <f>+C14</f>
        <v>375</v>
      </c>
      <c r="D27" s="81">
        <f t="shared" ref="D27:O27" si="20">+D14</f>
        <v>400</v>
      </c>
      <c r="E27" s="81">
        <f t="shared" si="20"/>
        <v>1028.5714285714287</v>
      </c>
      <c r="F27" s="81">
        <f t="shared" si="20"/>
        <v>1028.5714285714287</v>
      </c>
      <c r="G27" s="81">
        <f t="shared" si="20"/>
        <v>391.30434782608694</v>
      </c>
      <c r="H27" s="81">
        <f t="shared" si="20"/>
        <v>2571.4285714285716</v>
      </c>
      <c r="I27" s="81">
        <f t="shared" si="20"/>
        <v>2578.125</v>
      </c>
      <c r="J27" s="81">
        <f t="shared" si="20"/>
        <v>1028.5714285714287</v>
      </c>
      <c r="K27" s="81">
        <f t="shared" si="20"/>
        <v>2000</v>
      </c>
      <c r="L27" s="81">
        <f t="shared" ref="L27" si="21">+L14</f>
        <v>2000</v>
      </c>
      <c r="M27" s="81">
        <f t="shared" si="20"/>
        <v>750</v>
      </c>
      <c r="N27" s="81">
        <f t="shared" si="20"/>
        <v>1482.3529411764705</v>
      </c>
      <c r="O27" s="81">
        <f t="shared" si="20"/>
        <v>1431.818181818182</v>
      </c>
      <c r="P27" s="53"/>
      <c r="Q27" s="53"/>
      <c r="R27" s="53"/>
      <c r="S27" s="53"/>
      <c r="T27" s="53"/>
      <c r="U27" s="53"/>
    </row>
    <row r="28" spans="1:21">
      <c r="A28" s="61" t="s">
        <v>55</v>
      </c>
      <c r="B28" s="68" t="s">
        <v>5</v>
      </c>
      <c r="C28" s="81"/>
      <c r="D28" s="81">
        <v>26</v>
      </c>
      <c r="E28" s="81">
        <f>+D28</f>
        <v>26</v>
      </c>
      <c r="F28" s="81">
        <v>22</v>
      </c>
      <c r="G28" s="81">
        <v>41</v>
      </c>
      <c r="H28" s="89"/>
      <c r="I28" s="89"/>
      <c r="J28" s="89">
        <v>41</v>
      </c>
      <c r="K28" s="89"/>
      <c r="L28" s="89"/>
      <c r="M28" s="89">
        <v>41</v>
      </c>
      <c r="N28" s="82">
        <v>22</v>
      </c>
      <c r="O28" s="82">
        <v>26</v>
      </c>
      <c r="P28" s="53"/>
      <c r="Q28" s="54"/>
      <c r="R28" s="53"/>
      <c r="S28" s="53"/>
      <c r="T28" s="53"/>
      <c r="U28" s="53"/>
    </row>
    <row r="29" spans="1:21">
      <c r="A29" s="61"/>
      <c r="B29" s="68" t="s">
        <v>4</v>
      </c>
      <c r="C29" s="81">
        <v>36</v>
      </c>
      <c r="D29" s="81"/>
      <c r="E29" s="81"/>
      <c r="F29" s="81"/>
      <c r="G29" s="81"/>
      <c r="H29" s="89">
        <v>36</v>
      </c>
      <c r="I29" s="89">
        <v>36</v>
      </c>
      <c r="J29" s="89"/>
      <c r="K29" s="89">
        <v>36</v>
      </c>
      <c r="L29" s="89">
        <v>36</v>
      </c>
      <c r="M29" s="89"/>
      <c r="N29" s="82"/>
      <c r="O29" s="82"/>
      <c r="P29" s="53"/>
      <c r="Q29" s="55"/>
      <c r="R29" s="53"/>
      <c r="S29" s="53"/>
      <c r="T29" s="53"/>
      <c r="U29" s="53"/>
    </row>
    <row r="30" spans="1:21">
      <c r="A30" s="61" t="s">
        <v>56</v>
      </c>
      <c r="B30" s="68" t="s">
        <v>2</v>
      </c>
      <c r="C30" s="81"/>
      <c r="D30" s="81">
        <f>+D27/D28*1000</f>
        <v>15384.615384615385</v>
      </c>
      <c r="E30" s="81">
        <f t="shared" ref="E30:M30" si="22">+E27/E28*1000</f>
        <v>39560.439560439561</v>
      </c>
      <c r="F30" s="81">
        <f t="shared" si="22"/>
        <v>46753.246753246756</v>
      </c>
      <c r="G30" s="81">
        <f>+G27/G28*1000</f>
        <v>9544.0084835630969</v>
      </c>
      <c r="H30" s="81"/>
      <c r="I30" s="81"/>
      <c r="J30" s="81">
        <f t="shared" si="22"/>
        <v>25087.108013937286</v>
      </c>
      <c r="K30" s="81"/>
      <c r="L30" s="81"/>
      <c r="M30" s="81">
        <f t="shared" si="22"/>
        <v>18292.682926829268</v>
      </c>
      <c r="N30" s="82">
        <f>+N27/N28*1000</f>
        <v>67379.679144385023</v>
      </c>
      <c r="O30" s="82">
        <f>+O27/O28*1000</f>
        <v>55069.930069930073</v>
      </c>
      <c r="P30" s="53"/>
      <c r="Q30" s="55"/>
      <c r="R30" s="53"/>
      <c r="S30" s="53"/>
      <c r="T30" s="53"/>
      <c r="U30" s="53"/>
    </row>
    <row r="31" spans="1:21">
      <c r="A31" s="61"/>
      <c r="B31" s="68" t="s">
        <v>64</v>
      </c>
      <c r="C31" s="81">
        <f>+C27/C29*1000</f>
        <v>10416.666666666666</v>
      </c>
      <c r="D31" s="81"/>
      <c r="E31" s="81"/>
      <c r="F31" s="81"/>
      <c r="G31" s="81"/>
      <c r="H31" s="81">
        <f>+H27/H29*1000</f>
        <v>71428.571428571435</v>
      </c>
      <c r="I31" s="81">
        <f>+I27/I29*1000</f>
        <v>71614.583333333328</v>
      </c>
      <c r="J31" s="89"/>
      <c r="K31" s="81">
        <f>+K27/K29*1000</f>
        <v>55555.555555555555</v>
      </c>
      <c r="L31" s="81">
        <f>+L27/L29*1000</f>
        <v>55555.555555555555</v>
      </c>
      <c r="M31" s="89"/>
      <c r="N31" s="82"/>
      <c r="O31" s="82"/>
      <c r="P31" s="53"/>
      <c r="Q31" s="55"/>
      <c r="R31" s="53"/>
      <c r="S31" s="53"/>
      <c r="T31" s="53"/>
      <c r="U31" s="53"/>
    </row>
    <row r="32" spans="1:21">
      <c r="A32" s="61"/>
      <c r="B32" s="90"/>
      <c r="C32" s="91"/>
      <c r="D32" s="91"/>
      <c r="E32" s="91"/>
      <c r="F32" s="92"/>
      <c r="G32" s="19"/>
      <c r="H32" s="19"/>
      <c r="I32" s="19"/>
      <c r="J32" s="19"/>
      <c r="K32" s="19"/>
      <c r="L32" s="19"/>
      <c r="M32" s="19"/>
      <c r="N32" s="93"/>
      <c r="O32" s="93"/>
      <c r="P32" s="56"/>
      <c r="Q32" s="56"/>
      <c r="R32" s="56"/>
      <c r="S32" s="56"/>
      <c r="T32" s="57"/>
      <c r="U32" s="53"/>
    </row>
    <row r="33" spans="2:21">
      <c r="B33" s="52"/>
      <c r="C33" s="2"/>
      <c r="D33" s="2"/>
      <c r="E33" s="2"/>
      <c r="F33" s="38"/>
      <c r="G33" s="8"/>
      <c r="H33" s="8"/>
      <c r="I33" s="8"/>
      <c r="J33" s="8"/>
      <c r="K33" s="8"/>
      <c r="L33" s="8"/>
      <c r="M33" s="8"/>
      <c r="N33" s="56"/>
      <c r="O33" s="56"/>
      <c r="P33" s="56"/>
      <c r="Q33" s="58"/>
      <c r="R33" s="56"/>
      <c r="S33" s="56"/>
      <c r="T33" s="57"/>
      <c r="U33" s="53"/>
    </row>
    <row r="34" spans="2:21">
      <c r="B34" s="52"/>
      <c r="C34" s="2"/>
      <c r="D34" s="2"/>
      <c r="E34" s="2"/>
      <c r="F34" s="38"/>
      <c r="G34" s="8"/>
      <c r="H34" s="51"/>
      <c r="I34" s="51"/>
      <c r="J34" s="18"/>
      <c r="K34" s="8"/>
      <c r="L34" s="8"/>
      <c r="M34" s="8"/>
      <c r="N34" s="56"/>
      <c r="O34" s="56"/>
      <c r="P34" s="56"/>
      <c r="Q34" s="56"/>
      <c r="R34" s="56"/>
      <c r="S34" s="56"/>
      <c r="T34" s="57"/>
      <c r="U34" s="53"/>
    </row>
    <row r="35" spans="2:21">
      <c r="B35" s="52"/>
      <c r="C35" s="2"/>
      <c r="D35" s="2"/>
      <c r="E35" s="2"/>
      <c r="F35" s="38"/>
      <c r="G35" s="8"/>
      <c r="H35" s="8"/>
      <c r="I35" s="8"/>
      <c r="J35" s="8"/>
      <c r="K35" s="8"/>
      <c r="L35" s="8"/>
      <c r="M35" s="8"/>
      <c r="N35" s="56"/>
      <c r="O35" s="56"/>
      <c r="P35" s="56"/>
      <c r="Q35" s="56"/>
      <c r="R35" s="56"/>
      <c r="S35" s="56"/>
      <c r="T35" s="57"/>
      <c r="U35" s="53"/>
    </row>
    <row r="36" spans="2:21">
      <c r="B36" s="52"/>
      <c r="C36" s="2"/>
      <c r="D36" s="2"/>
      <c r="E36" s="2"/>
      <c r="F36" s="38"/>
      <c r="G36" s="8"/>
      <c r="H36" s="8"/>
      <c r="I36" s="8"/>
      <c r="J36" s="8"/>
      <c r="K36" s="8"/>
      <c r="L36" s="8"/>
      <c r="M36" s="8"/>
      <c r="N36" s="56"/>
      <c r="O36" s="56"/>
      <c r="P36" s="56"/>
      <c r="Q36" s="58"/>
      <c r="R36" s="56"/>
      <c r="S36" s="56"/>
      <c r="T36" s="57"/>
      <c r="U36" s="53"/>
    </row>
    <row r="37" spans="2:21">
      <c r="B37" s="52"/>
      <c r="C37" s="2"/>
      <c r="D37" s="2"/>
      <c r="E37" s="2"/>
      <c r="F37" s="38"/>
      <c r="G37" s="8"/>
      <c r="H37" s="8"/>
      <c r="I37" s="8"/>
      <c r="J37" s="8"/>
      <c r="K37" s="8"/>
      <c r="L37" s="8"/>
      <c r="M37" s="8"/>
      <c r="N37" s="56"/>
      <c r="O37" s="56"/>
      <c r="P37" s="56"/>
      <c r="Q37" s="56"/>
      <c r="R37" s="56"/>
      <c r="S37" s="56"/>
      <c r="T37" s="57"/>
      <c r="U37" s="53"/>
    </row>
    <row r="38" spans="2:21">
      <c r="B38" s="52"/>
      <c r="C38" s="2"/>
      <c r="D38" s="2"/>
      <c r="E38" s="2"/>
      <c r="F38" s="38"/>
      <c r="G38" s="8"/>
      <c r="H38" s="8"/>
      <c r="I38" s="8"/>
      <c r="J38" s="8"/>
      <c r="K38" s="8"/>
      <c r="L38" s="8"/>
      <c r="M38" s="8"/>
      <c r="N38" s="56"/>
      <c r="O38" s="56"/>
      <c r="P38" s="56"/>
      <c r="Q38" s="56"/>
      <c r="R38" s="56"/>
      <c r="S38" s="56"/>
      <c r="T38" s="57"/>
      <c r="U38" s="53"/>
    </row>
    <row r="39" spans="2:21">
      <c r="B39" s="2"/>
      <c r="C39" s="2"/>
      <c r="D39" s="2"/>
      <c r="E39" s="2"/>
      <c r="F39" s="38"/>
      <c r="G39" s="38"/>
      <c r="H39" s="37"/>
      <c r="I39" s="37"/>
      <c r="J39" s="37"/>
      <c r="K39" s="37"/>
      <c r="L39" s="37"/>
      <c r="M39" s="37"/>
      <c r="N39" s="53"/>
      <c r="O39" s="53"/>
      <c r="P39" s="53"/>
      <c r="Q39" s="53"/>
      <c r="R39" s="53"/>
      <c r="S39" s="53"/>
      <c r="T39" s="53"/>
      <c r="U39" s="53"/>
    </row>
    <row r="40" spans="2:21">
      <c r="N40" s="53"/>
      <c r="O40" s="53"/>
      <c r="P40" s="53"/>
      <c r="Q40" s="53"/>
      <c r="R40" s="53"/>
      <c r="S40" s="53"/>
      <c r="T40" s="53"/>
      <c r="U40" s="53"/>
    </row>
    <row r="41" spans="2:21">
      <c r="N41" s="53"/>
      <c r="O41" s="53"/>
      <c r="P41" s="53"/>
      <c r="Q41" s="53"/>
      <c r="R41" s="53"/>
      <c r="S41" s="53"/>
      <c r="T41" s="53"/>
      <c r="U41" s="53"/>
    </row>
    <row r="42" spans="2:21">
      <c r="N42" s="53"/>
      <c r="O42" s="53"/>
      <c r="P42" s="53"/>
      <c r="Q42" s="53"/>
      <c r="R42" s="53"/>
      <c r="S42" s="53"/>
      <c r="T42" s="53"/>
      <c r="U42" s="53"/>
    </row>
    <row r="43" spans="2:21">
      <c r="N43" s="53"/>
      <c r="O43" s="53"/>
      <c r="P43" s="53"/>
      <c r="Q43" s="53"/>
      <c r="R43" s="53"/>
      <c r="S43" s="53"/>
      <c r="T43" s="53"/>
      <c r="U43" s="53"/>
    </row>
    <row r="44" spans="2:21">
      <c r="N44" s="53"/>
      <c r="O44" s="53"/>
      <c r="P44" s="53"/>
      <c r="Q44" s="53"/>
      <c r="R44" s="53"/>
      <c r="S44" s="53"/>
      <c r="T44" s="53"/>
      <c r="U44" s="53"/>
    </row>
    <row r="45" spans="2:21">
      <c r="N45" s="53"/>
      <c r="O45" s="53"/>
      <c r="P45" s="53"/>
      <c r="Q45" s="53"/>
      <c r="R45" s="53"/>
      <c r="S45" s="53"/>
      <c r="T45" s="53"/>
      <c r="U45" s="53"/>
    </row>
    <row r="46" spans="2:21">
      <c r="N46" s="53"/>
      <c r="O46" s="53"/>
      <c r="P46" s="53"/>
      <c r="Q46" s="53"/>
      <c r="R46" s="53"/>
      <c r="S46" s="53"/>
      <c r="T46" s="53"/>
      <c r="U46" s="53"/>
    </row>
    <row r="47" spans="2:21">
      <c r="N47" s="53"/>
      <c r="O47" s="53"/>
      <c r="P47" s="53"/>
      <c r="Q47" s="53"/>
      <c r="R47" s="53"/>
      <c r="S47" s="53"/>
      <c r="T47" s="53"/>
      <c r="U47" s="53"/>
    </row>
    <row r="48" spans="2:21">
      <c r="N48" s="53"/>
      <c r="O48" s="53"/>
      <c r="P48" s="53"/>
      <c r="Q48" s="53"/>
      <c r="R48" s="53"/>
      <c r="S48" s="53"/>
      <c r="T48" s="53"/>
      <c r="U48" s="53"/>
    </row>
    <row r="49" spans="14:21">
      <c r="N49" s="53"/>
      <c r="O49" s="53"/>
      <c r="P49" s="53"/>
      <c r="Q49" s="53"/>
      <c r="R49" s="53"/>
      <c r="S49" s="53"/>
      <c r="T49" s="53"/>
      <c r="U49" s="53"/>
    </row>
    <row r="50" spans="14:21">
      <c r="N50" s="53"/>
      <c r="O50" s="53"/>
      <c r="P50" s="53"/>
      <c r="Q50" s="53"/>
      <c r="R50" s="53"/>
      <c r="S50" s="53"/>
      <c r="T50" s="53"/>
      <c r="U50" s="53"/>
    </row>
    <row r="51" spans="14:21">
      <c r="N51" s="53"/>
      <c r="O51" s="53"/>
      <c r="P51" s="53"/>
      <c r="Q51" s="53"/>
      <c r="R51" s="53"/>
      <c r="S51" s="53"/>
      <c r="T51" s="53"/>
      <c r="U51" s="53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J46"/>
  <sheetViews>
    <sheetView showGridLines="0" zoomScale="150" zoomScaleNormal="150" workbookViewId="0">
      <selection sqref="A1:O8"/>
    </sheetView>
  </sheetViews>
  <sheetFormatPr defaultRowHeight="12.75"/>
  <cols>
    <col min="1" max="14" width="2.125" style="6" customWidth="1"/>
    <col min="15" max="15" width="3.375" style="6" customWidth="1"/>
    <col min="16" max="18" width="2.125" style="6" customWidth="1"/>
    <col min="19" max="19" width="3.125" style="6" customWidth="1"/>
    <col min="20" max="22" width="2.125" style="6" customWidth="1"/>
    <col min="23" max="23" width="1.75" style="6" customWidth="1"/>
    <col min="24" max="26" width="2.125" style="6" customWidth="1"/>
    <col min="27" max="27" width="2.75" style="6" customWidth="1"/>
    <col min="28" max="29" width="2.125" style="6" customWidth="1"/>
    <col min="30" max="30" width="15.125" style="6" customWidth="1"/>
    <col min="31" max="31" width="4.875" style="6" customWidth="1"/>
    <col min="32" max="32" width="6.875" style="6" customWidth="1"/>
    <col min="33" max="98" width="2.125" style="6" customWidth="1"/>
    <col min="99" max="256" width="9" style="6"/>
    <col min="257" max="270" width="2.125" style="6" customWidth="1"/>
    <col min="271" max="271" width="1.125" style="6" customWidth="1"/>
    <col min="272" max="274" width="2.125" style="6" customWidth="1"/>
    <col min="275" max="275" width="3.125" style="6" customWidth="1"/>
    <col min="276" max="285" width="2.125" style="6" customWidth="1"/>
    <col min="286" max="286" width="15.125" style="6" customWidth="1"/>
    <col min="287" max="287" width="4.875" style="6" customWidth="1"/>
    <col min="288" max="288" width="6.875" style="6" customWidth="1"/>
    <col min="289" max="354" width="2.125" style="6" customWidth="1"/>
    <col min="355" max="512" width="9" style="6"/>
    <col min="513" max="526" width="2.125" style="6" customWidth="1"/>
    <col min="527" max="527" width="1.125" style="6" customWidth="1"/>
    <col min="528" max="530" width="2.125" style="6" customWidth="1"/>
    <col min="531" max="531" width="3.125" style="6" customWidth="1"/>
    <col min="532" max="541" width="2.125" style="6" customWidth="1"/>
    <col min="542" max="542" width="15.125" style="6" customWidth="1"/>
    <col min="543" max="543" width="4.875" style="6" customWidth="1"/>
    <col min="544" max="544" width="6.875" style="6" customWidth="1"/>
    <col min="545" max="610" width="2.125" style="6" customWidth="1"/>
    <col min="611" max="768" width="9" style="6"/>
    <col min="769" max="782" width="2.125" style="6" customWidth="1"/>
    <col min="783" max="783" width="1.125" style="6" customWidth="1"/>
    <col min="784" max="786" width="2.125" style="6" customWidth="1"/>
    <col min="787" max="787" width="3.125" style="6" customWidth="1"/>
    <col min="788" max="797" width="2.125" style="6" customWidth="1"/>
    <col min="798" max="798" width="15.125" style="6" customWidth="1"/>
    <col min="799" max="799" width="4.875" style="6" customWidth="1"/>
    <col min="800" max="800" width="6.875" style="6" customWidth="1"/>
    <col min="801" max="866" width="2.125" style="6" customWidth="1"/>
    <col min="867" max="1024" width="9" style="6"/>
    <col min="1025" max="1038" width="2.125" style="6" customWidth="1"/>
    <col min="1039" max="1039" width="1.125" style="6" customWidth="1"/>
    <col min="1040" max="1042" width="2.125" style="6" customWidth="1"/>
    <col min="1043" max="1043" width="3.125" style="6" customWidth="1"/>
    <col min="1044" max="1053" width="2.125" style="6" customWidth="1"/>
    <col min="1054" max="1054" width="15.125" style="6" customWidth="1"/>
    <col min="1055" max="1055" width="4.875" style="6" customWidth="1"/>
    <col min="1056" max="1056" width="6.875" style="6" customWidth="1"/>
    <col min="1057" max="1122" width="2.125" style="6" customWidth="1"/>
    <col min="1123" max="1280" width="9" style="6"/>
    <col min="1281" max="1294" width="2.125" style="6" customWidth="1"/>
    <col min="1295" max="1295" width="1.125" style="6" customWidth="1"/>
    <col min="1296" max="1298" width="2.125" style="6" customWidth="1"/>
    <col min="1299" max="1299" width="3.125" style="6" customWidth="1"/>
    <col min="1300" max="1309" width="2.125" style="6" customWidth="1"/>
    <col min="1310" max="1310" width="15.125" style="6" customWidth="1"/>
    <col min="1311" max="1311" width="4.875" style="6" customWidth="1"/>
    <col min="1312" max="1312" width="6.875" style="6" customWidth="1"/>
    <col min="1313" max="1378" width="2.125" style="6" customWidth="1"/>
    <col min="1379" max="1536" width="9" style="6"/>
    <col min="1537" max="1550" width="2.125" style="6" customWidth="1"/>
    <col min="1551" max="1551" width="1.125" style="6" customWidth="1"/>
    <col min="1552" max="1554" width="2.125" style="6" customWidth="1"/>
    <col min="1555" max="1555" width="3.125" style="6" customWidth="1"/>
    <col min="1556" max="1565" width="2.125" style="6" customWidth="1"/>
    <col min="1566" max="1566" width="15.125" style="6" customWidth="1"/>
    <col min="1567" max="1567" width="4.875" style="6" customWidth="1"/>
    <col min="1568" max="1568" width="6.875" style="6" customWidth="1"/>
    <col min="1569" max="1634" width="2.125" style="6" customWidth="1"/>
    <col min="1635" max="1792" width="9" style="6"/>
    <col min="1793" max="1806" width="2.125" style="6" customWidth="1"/>
    <col min="1807" max="1807" width="1.125" style="6" customWidth="1"/>
    <col min="1808" max="1810" width="2.125" style="6" customWidth="1"/>
    <col min="1811" max="1811" width="3.125" style="6" customWidth="1"/>
    <col min="1812" max="1821" width="2.125" style="6" customWidth="1"/>
    <col min="1822" max="1822" width="15.125" style="6" customWidth="1"/>
    <col min="1823" max="1823" width="4.875" style="6" customWidth="1"/>
    <col min="1824" max="1824" width="6.875" style="6" customWidth="1"/>
    <col min="1825" max="1890" width="2.125" style="6" customWidth="1"/>
    <col min="1891" max="2048" width="9" style="6"/>
    <col min="2049" max="2062" width="2.125" style="6" customWidth="1"/>
    <col min="2063" max="2063" width="1.125" style="6" customWidth="1"/>
    <col min="2064" max="2066" width="2.125" style="6" customWidth="1"/>
    <col min="2067" max="2067" width="3.125" style="6" customWidth="1"/>
    <col min="2068" max="2077" width="2.125" style="6" customWidth="1"/>
    <col min="2078" max="2078" width="15.125" style="6" customWidth="1"/>
    <col min="2079" max="2079" width="4.875" style="6" customWidth="1"/>
    <col min="2080" max="2080" width="6.875" style="6" customWidth="1"/>
    <col min="2081" max="2146" width="2.125" style="6" customWidth="1"/>
    <col min="2147" max="2304" width="9" style="6"/>
    <col min="2305" max="2318" width="2.125" style="6" customWidth="1"/>
    <col min="2319" max="2319" width="1.125" style="6" customWidth="1"/>
    <col min="2320" max="2322" width="2.125" style="6" customWidth="1"/>
    <col min="2323" max="2323" width="3.125" style="6" customWidth="1"/>
    <col min="2324" max="2333" width="2.125" style="6" customWidth="1"/>
    <col min="2334" max="2334" width="15.125" style="6" customWidth="1"/>
    <col min="2335" max="2335" width="4.875" style="6" customWidth="1"/>
    <col min="2336" max="2336" width="6.875" style="6" customWidth="1"/>
    <col min="2337" max="2402" width="2.125" style="6" customWidth="1"/>
    <col min="2403" max="2560" width="9" style="6"/>
    <col min="2561" max="2574" width="2.125" style="6" customWidth="1"/>
    <col min="2575" max="2575" width="1.125" style="6" customWidth="1"/>
    <col min="2576" max="2578" width="2.125" style="6" customWidth="1"/>
    <col min="2579" max="2579" width="3.125" style="6" customWidth="1"/>
    <col min="2580" max="2589" width="2.125" style="6" customWidth="1"/>
    <col min="2590" max="2590" width="15.125" style="6" customWidth="1"/>
    <col min="2591" max="2591" width="4.875" style="6" customWidth="1"/>
    <col min="2592" max="2592" width="6.875" style="6" customWidth="1"/>
    <col min="2593" max="2658" width="2.125" style="6" customWidth="1"/>
    <col min="2659" max="2816" width="9" style="6"/>
    <col min="2817" max="2830" width="2.125" style="6" customWidth="1"/>
    <col min="2831" max="2831" width="1.125" style="6" customWidth="1"/>
    <col min="2832" max="2834" width="2.125" style="6" customWidth="1"/>
    <col min="2835" max="2835" width="3.125" style="6" customWidth="1"/>
    <col min="2836" max="2845" width="2.125" style="6" customWidth="1"/>
    <col min="2846" max="2846" width="15.125" style="6" customWidth="1"/>
    <col min="2847" max="2847" width="4.875" style="6" customWidth="1"/>
    <col min="2848" max="2848" width="6.875" style="6" customWidth="1"/>
    <col min="2849" max="2914" width="2.125" style="6" customWidth="1"/>
    <col min="2915" max="3072" width="9" style="6"/>
    <col min="3073" max="3086" width="2.125" style="6" customWidth="1"/>
    <col min="3087" max="3087" width="1.125" style="6" customWidth="1"/>
    <col min="3088" max="3090" width="2.125" style="6" customWidth="1"/>
    <col min="3091" max="3091" width="3.125" style="6" customWidth="1"/>
    <col min="3092" max="3101" width="2.125" style="6" customWidth="1"/>
    <col min="3102" max="3102" width="15.125" style="6" customWidth="1"/>
    <col min="3103" max="3103" width="4.875" style="6" customWidth="1"/>
    <col min="3104" max="3104" width="6.875" style="6" customWidth="1"/>
    <col min="3105" max="3170" width="2.125" style="6" customWidth="1"/>
    <col min="3171" max="3328" width="9" style="6"/>
    <col min="3329" max="3342" width="2.125" style="6" customWidth="1"/>
    <col min="3343" max="3343" width="1.125" style="6" customWidth="1"/>
    <col min="3344" max="3346" width="2.125" style="6" customWidth="1"/>
    <col min="3347" max="3347" width="3.125" style="6" customWidth="1"/>
    <col min="3348" max="3357" width="2.125" style="6" customWidth="1"/>
    <col min="3358" max="3358" width="15.125" style="6" customWidth="1"/>
    <col min="3359" max="3359" width="4.875" style="6" customWidth="1"/>
    <col min="3360" max="3360" width="6.875" style="6" customWidth="1"/>
    <col min="3361" max="3426" width="2.125" style="6" customWidth="1"/>
    <col min="3427" max="3584" width="9" style="6"/>
    <col min="3585" max="3598" width="2.125" style="6" customWidth="1"/>
    <col min="3599" max="3599" width="1.125" style="6" customWidth="1"/>
    <col min="3600" max="3602" width="2.125" style="6" customWidth="1"/>
    <col min="3603" max="3603" width="3.125" style="6" customWidth="1"/>
    <col min="3604" max="3613" width="2.125" style="6" customWidth="1"/>
    <col min="3614" max="3614" width="15.125" style="6" customWidth="1"/>
    <col min="3615" max="3615" width="4.875" style="6" customWidth="1"/>
    <col min="3616" max="3616" width="6.875" style="6" customWidth="1"/>
    <col min="3617" max="3682" width="2.125" style="6" customWidth="1"/>
    <col min="3683" max="3840" width="9" style="6"/>
    <col min="3841" max="3854" width="2.125" style="6" customWidth="1"/>
    <col min="3855" max="3855" width="1.125" style="6" customWidth="1"/>
    <col min="3856" max="3858" width="2.125" style="6" customWidth="1"/>
    <col min="3859" max="3859" width="3.125" style="6" customWidth="1"/>
    <col min="3860" max="3869" width="2.125" style="6" customWidth="1"/>
    <col min="3870" max="3870" width="15.125" style="6" customWidth="1"/>
    <col min="3871" max="3871" width="4.875" style="6" customWidth="1"/>
    <col min="3872" max="3872" width="6.875" style="6" customWidth="1"/>
    <col min="3873" max="3938" width="2.125" style="6" customWidth="1"/>
    <col min="3939" max="4096" width="9" style="6"/>
    <col min="4097" max="4110" width="2.125" style="6" customWidth="1"/>
    <col min="4111" max="4111" width="1.125" style="6" customWidth="1"/>
    <col min="4112" max="4114" width="2.125" style="6" customWidth="1"/>
    <col min="4115" max="4115" width="3.125" style="6" customWidth="1"/>
    <col min="4116" max="4125" width="2.125" style="6" customWidth="1"/>
    <col min="4126" max="4126" width="15.125" style="6" customWidth="1"/>
    <col min="4127" max="4127" width="4.875" style="6" customWidth="1"/>
    <col min="4128" max="4128" width="6.875" style="6" customWidth="1"/>
    <col min="4129" max="4194" width="2.125" style="6" customWidth="1"/>
    <col min="4195" max="4352" width="9" style="6"/>
    <col min="4353" max="4366" width="2.125" style="6" customWidth="1"/>
    <col min="4367" max="4367" width="1.125" style="6" customWidth="1"/>
    <col min="4368" max="4370" width="2.125" style="6" customWidth="1"/>
    <col min="4371" max="4371" width="3.125" style="6" customWidth="1"/>
    <col min="4372" max="4381" width="2.125" style="6" customWidth="1"/>
    <col min="4382" max="4382" width="15.125" style="6" customWidth="1"/>
    <col min="4383" max="4383" width="4.875" style="6" customWidth="1"/>
    <col min="4384" max="4384" width="6.875" style="6" customWidth="1"/>
    <col min="4385" max="4450" width="2.125" style="6" customWidth="1"/>
    <col min="4451" max="4608" width="9" style="6"/>
    <col min="4609" max="4622" width="2.125" style="6" customWidth="1"/>
    <col min="4623" max="4623" width="1.125" style="6" customWidth="1"/>
    <col min="4624" max="4626" width="2.125" style="6" customWidth="1"/>
    <col min="4627" max="4627" width="3.125" style="6" customWidth="1"/>
    <col min="4628" max="4637" width="2.125" style="6" customWidth="1"/>
    <col min="4638" max="4638" width="15.125" style="6" customWidth="1"/>
    <col min="4639" max="4639" width="4.875" style="6" customWidth="1"/>
    <col min="4640" max="4640" width="6.875" style="6" customWidth="1"/>
    <col min="4641" max="4706" width="2.125" style="6" customWidth="1"/>
    <col min="4707" max="4864" width="9" style="6"/>
    <col min="4865" max="4878" width="2.125" style="6" customWidth="1"/>
    <col min="4879" max="4879" width="1.125" style="6" customWidth="1"/>
    <col min="4880" max="4882" width="2.125" style="6" customWidth="1"/>
    <col min="4883" max="4883" width="3.125" style="6" customWidth="1"/>
    <col min="4884" max="4893" width="2.125" style="6" customWidth="1"/>
    <col min="4894" max="4894" width="15.125" style="6" customWidth="1"/>
    <col min="4895" max="4895" width="4.875" style="6" customWidth="1"/>
    <col min="4896" max="4896" width="6.875" style="6" customWidth="1"/>
    <col min="4897" max="4962" width="2.125" style="6" customWidth="1"/>
    <col min="4963" max="5120" width="9" style="6"/>
    <col min="5121" max="5134" width="2.125" style="6" customWidth="1"/>
    <col min="5135" max="5135" width="1.125" style="6" customWidth="1"/>
    <col min="5136" max="5138" width="2.125" style="6" customWidth="1"/>
    <col min="5139" max="5139" width="3.125" style="6" customWidth="1"/>
    <col min="5140" max="5149" width="2.125" style="6" customWidth="1"/>
    <col min="5150" max="5150" width="15.125" style="6" customWidth="1"/>
    <col min="5151" max="5151" width="4.875" style="6" customWidth="1"/>
    <col min="5152" max="5152" width="6.875" style="6" customWidth="1"/>
    <col min="5153" max="5218" width="2.125" style="6" customWidth="1"/>
    <col min="5219" max="5376" width="9" style="6"/>
    <col min="5377" max="5390" width="2.125" style="6" customWidth="1"/>
    <col min="5391" max="5391" width="1.125" style="6" customWidth="1"/>
    <col min="5392" max="5394" width="2.125" style="6" customWidth="1"/>
    <col min="5395" max="5395" width="3.125" style="6" customWidth="1"/>
    <col min="5396" max="5405" width="2.125" style="6" customWidth="1"/>
    <col min="5406" max="5406" width="15.125" style="6" customWidth="1"/>
    <col min="5407" max="5407" width="4.875" style="6" customWidth="1"/>
    <col min="5408" max="5408" width="6.875" style="6" customWidth="1"/>
    <col min="5409" max="5474" width="2.125" style="6" customWidth="1"/>
    <col min="5475" max="5632" width="9" style="6"/>
    <col min="5633" max="5646" width="2.125" style="6" customWidth="1"/>
    <col min="5647" max="5647" width="1.125" style="6" customWidth="1"/>
    <col min="5648" max="5650" width="2.125" style="6" customWidth="1"/>
    <col min="5651" max="5651" width="3.125" style="6" customWidth="1"/>
    <col min="5652" max="5661" width="2.125" style="6" customWidth="1"/>
    <col min="5662" max="5662" width="15.125" style="6" customWidth="1"/>
    <col min="5663" max="5663" width="4.875" style="6" customWidth="1"/>
    <col min="5664" max="5664" width="6.875" style="6" customWidth="1"/>
    <col min="5665" max="5730" width="2.125" style="6" customWidth="1"/>
    <col min="5731" max="5888" width="9" style="6"/>
    <col min="5889" max="5902" width="2.125" style="6" customWidth="1"/>
    <col min="5903" max="5903" width="1.125" style="6" customWidth="1"/>
    <col min="5904" max="5906" width="2.125" style="6" customWidth="1"/>
    <col min="5907" max="5907" width="3.125" style="6" customWidth="1"/>
    <col min="5908" max="5917" width="2.125" style="6" customWidth="1"/>
    <col min="5918" max="5918" width="15.125" style="6" customWidth="1"/>
    <col min="5919" max="5919" width="4.875" style="6" customWidth="1"/>
    <col min="5920" max="5920" width="6.875" style="6" customWidth="1"/>
    <col min="5921" max="5986" width="2.125" style="6" customWidth="1"/>
    <col min="5987" max="6144" width="9" style="6"/>
    <col min="6145" max="6158" width="2.125" style="6" customWidth="1"/>
    <col min="6159" max="6159" width="1.125" style="6" customWidth="1"/>
    <col min="6160" max="6162" width="2.125" style="6" customWidth="1"/>
    <col min="6163" max="6163" width="3.125" style="6" customWidth="1"/>
    <col min="6164" max="6173" width="2.125" style="6" customWidth="1"/>
    <col min="6174" max="6174" width="15.125" style="6" customWidth="1"/>
    <col min="6175" max="6175" width="4.875" style="6" customWidth="1"/>
    <col min="6176" max="6176" width="6.875" style="6" customWidth="1"/>
    <col min="6177" max="6242" width="2.125" style="6" customWidth="1"/>
    <col min="6243" max="6400" width="9" style="6"/>
    <col min="6401" max="6414" width="2.125" style="6" customWidth="1"/>
    <col min="6415" max="6415" width="1.125" style="6" customWidth="1"/>
    <col min="6416" max="6418" width="2.125" style="6" customWidth="1"/>
    <col min="6419" max="6419" width="3.125" style="6" customWidth="1"/>
    <col min="6420" max="6429" width="2.125" style="6" customWidth="1"/>
    <col min="6430" max="6430" width="15.125" style="6" customWidth="1"/>
    <col min="6431" max="6431" width="4.875" style="6" customWidth="1"/>
    <col min="6432" max="6432" width="6.875" style="6" customWidth="1"/>
    <col min="6433" max="6498" width="2.125" style="6" customWidth="1"/>
    <col min="6499" max="6656" width="9" style="6"/>
    <col min="6657" max="6670" width="2.125" style="6" customWidth="1"/>
    <col min="6671" max="6671" width="1.125" style="6" customWidth="1"/>
    <col min="6672" max="6674" width="2.125" style="6" customWidth="1"/>
    <col min="6675" max="6675" width="3.125" style="6" customWidth="1"/>
    <col min="6676" max="6685" width="2.125" style="6" customWidth="1"/>
    <col min="6686" max="6686" width="15.125" style="6" customWidth="1"/>
    <col min="6687" max="6687" width="4.875" style="6" customWidth="1"/>
    <col min="6688" max="6688" width="6.875" style="6" customWidth="1"/>
    <col min="6689" max="6754" width="2.125" style="6" customWidth="1"/>
    <col min="6755" max="6912" width="9" style="6"/>
    <col min="6913" max="6926" width="2.125" style="6" customWidth="1"/>
    <col min="6927" max="6927" width="1.125" style="6" customWidth="1"/>
    <col min="6928" max="6930" width="2.125" style="6" customWidth="1"/>
    <col min="6931" max="6931" width="3.125" style="6" customWidth="1"/>
    <col min="6932" max="6941" width="2.125" style="6" customWidth="1"/>
    <col min="6942" max="6942" width="15.125" style="6" customWidth="1"/>
    <col min="6943" max="6943" width="4.875" style="6" customWidth="1"/>
    <col min="6944" max="6944" width="6.875" style="6" customWidth="1"/>
    <col min="6945" max="7010" width="2.125" style="6" customWidth="1"/>
    <col min="7011" max="7168" width="9" style="6"/>
    <col min="7169" max="7182" width="2.125" style="6" customWidth="1"/>
    <col min="7183" max="7183" width="1.125" style="6" customWidth="1"/>
    <col min="7184" max="7186" width="2.125" style="6" customWidth="1"/>
    <col min="7187" max="7187" width="3.125" style="6" customWidth="1"/>
    <col min="7188" max="7197" width="2.125" style="6" customWidth="1"/>
    <col min="7198" max="7198" width="15.125" style="6" customWidth="1"/>
    <col min="7199" max="7199" width="4.875" style="6" customWidth="1"/>
    <col min="7200" max="7200" width="6.875" style="6" customWidth="1"/>
    <col min="7201" max="7266" width="2.125" style="6" customWidth="1"/>
    <col min="7267" max="7424" width="9" style="6"/>
    <col min="7425" max="7438" width="2.125" style="6" customWidth="1"/>
    <col min="7439" max="7439" width="1.125" style="6" customWidth="1"/>
    <col min="7440" max="7442" width="2.125" style="6" customWidth="1"/>
    <col min="7443" max="7443" width="3.125" style="6" customWidth="1"/>
    <col min="7444" max="7453" width="2.125" style="6" customWidth="1"/>
    <col min="7454" max="7454" width="15.125" style="6" customWidth="1"/>
    <col min="7455" max="7455" width="4.875" style="6" customWidth="1"/>
    <col min="7456" max="7456" width="6.875" style="6" customWidth="1"/>
    <col min="7457" max="7522" width="2.125" style="6" customWidth="1"/>
    <col min="7523" max="7680" width="9" style="6"/>
    <col min="7681" max="7694" width="2.125" style="6" customWidth="1"/>
    <col min="7695" max="7695" width="1.125" style="6" customWidth="1"/>
    <col min="7696" max="7698" width="2.125" style="6" customWidth="1"/>
    <col min="7699" max="7699" width="3.125" style="6" customWidth="1"/>
    <col min="7700" max="7709" width="2.125" style="6" customWidth="1"/>
    <col min="7710" max="7710" width="15.125" style="6" customWidth="1"/>
    <col min="7711" max="7711" width="4.875" style="6" customWidth="1"/>
    <col min="7712" max="7712" width="6.875" style="6" customWidth="1"/>
    <col min="7713" max="7778" width="2.125" style="6" customWidth="1"/>
    <col min="7779" max="7936" width="9" style="6"/>
    <col min="7937" max="7950" width="2.125" style="6" customWidth="1"/>
    <col min="7951" max="7951" width="1.125" style="6" customWidth="1"/>
    <col min="7952" max="7954" width="2.125" style="6" customWidth="1"/>
    <col min="7955" max="7955" width="3.125" style="6" customWidth="1"/>
    <col min="7956" max="7965" width="2.125" style="6" customWidth="1"/>
    <col min="7966" max="7966" width="15.125" style="6" customWidth="1"/>
    <col min="7967" max="7967" width="4.875" style="6" customWidth="1"/>
    <col min="7968" max="7968" width="6.875" style="6" customWidth="1"/>
    <col min="7969" max="8034" width="2.125" style="6" customWidth="1"/>
    <col min="8035" max="8192" width="9" style="6"/>
    <col min="8193" max="8206" width="2.125" style="6" customWidth="1"/>
    <col min="8207" max="8207" width="1.125" style="6" customWidth="1"/>
    <col min="8208" max="8210" width="2.125" style="6" customWidth="1"/>
    <col min="8211" max="8211" width="3.125" style="6" customWidth="1"/>
    <col min="8212" max="8221" width="2.125" style="6" customWidth="1"/>
    <col min="8222" max="8222" width="15.125" style="6" customWidth="1"/>
    <col min="8223" max="8223" width="4.875" style="6" customWidth="1"/>
    <col min="8224" max="8224" width="6.875" style="6" customWidth="1"/>
    <col min="8225" max="8290" width="2.125" style="6" customWidth="1"/>
    <col min="8291" max="8448" width="9" style="6"/>
    <col min="8449" max="8462" width="2.125" style="6" customWidth="1"/>
    <col min="8463" max="8463" width="1.125" style="6" customWidth="1"/>
    <col min="8464" max="8466" width="2.125" style="6" customWidth="1"/>
    <col min="8467" max="8467" width="3.125" style="6" customWidth="1"/>
    <col min="8468" max="8477" width="2.125" style="6" customWidth="1"/>
    <col min="8478" max="8478" width="15.125" style="6" customWidth="1"/>
    <col min="8479" max="8479" width="4.875" style="6" customWidth="1"/>
    <col min="8480" max="8480" width="6.875" style="6" customWidth="1"/>
    <col min="8481" max="8546" width="2.125" style="6" customWidth="1"/>
    <col min="8547" max="8704" width="9" style="6"/>
    <col min="8705" max="8718" width="2.125" style="6" customWidth="1"/>
    <col min="8719" max="8719" width="1.125" style="6" customWidth="1"/>
    <col min="8720" max="8722" width="2.125" style="6" customWidth="1"/>
    <col min="8723" max="8723" width="3.125" style="6" customWidth="1"/>
    <col min="8724" max="8733" width="2.125" style="6" customWidth="1"/>
    <col min="8734" max="8734" width="15.125" style="6" customWidth="1"/>
    <col min="8735" max="8735" width="4.875" style="6" customWidth="1"/>
    <col min="8736" max="8736" width="6.875" style="6" customWidth="1"/>
    <col min="8737" max="8802" width="2.125" style="6" customWidth="1"/>
    <col min="8803" max="8960" width="9" style="6"/>
    <col min="8961" max="8974" width="2.125" style="6" customWidth="1"/>
    <col min="8975" max="8975" width="1.125" style="6" customWidth="1"/>
    <col min="8976" max="8978" width="2.125" style="6" customWidth="1"/>
    <col min="8979" max="8979" width="3.125" style="6" customWidth="1"/>
    <col min="8980" max="8989" width="2.125" style="6" customWidth="1"/>
    <col min="8990" max="8990" width="15.125" style="6" customWidth="1"/>
    <col min="8991" max="8991" width="4.875" style="6" customWidth="1"/>
    <col min="8992" max="8992" width="6.875" style="6" customWidth="1"/>
    <col min="8993" max="9058" width="2.125" style="6" customWidth="1"/>
    <col min="9059" max="9216" width="9" style="6"/>
    <col min="9217" max="9230" width="2.125" style="6" customWidth="1"/>
    <col min="9231" max="9231" width="1.125" style="6" customWidth="1"/>
    <col min="9232" max="9234" width="2.125" style="6" customWidth="1"/>
    <col min="9235" max="9235" width="3.125" style="6" customWidth="1"/>
    <col min="9236" max="9245" width="2.125" style="6" customWidth="1"/>
    <col min="9246" max="9246" width="15.125" style="6" customWidth="1"/>
    <col min="9247" max="9247" width="4.875" style="6" customWidth="1"/>
    <col min="9248" max="9248" width="6.875" style="6" customWidth="1"/>
    <col min="9249" max="9314" width="2.125" style="6" customWidth="1"/>
    <col min="9315" max="9472" width="9" style="6"/>
    <col min="9473" max="9486" width="2.125" style="6" customWidth="1"/>
    <col min="9487" max="9487" width="1.125" style="6" customWidth="1"/>
    <col min="9488" max="9490" width="2.125" style="6" customWidth="1"/>
    <col min="9491" max="9491" width="3.125" style="6" customWidth="1"/>
    <col min="9492" max="9501" width="2.125" style="6" customWidth="1"/>
    <col min="9502" max="9502" width="15.125" style="6" customWidth="1"/>
    <col min="9503" max="9503" width="4.875" style="6" customWidth="1"/>
    <col min="9504" max="9504" width="6.875" style="6" customWidth="1"/>
    <col min="9505" max="9570" width="2.125" style="6" customWidth="1"/>
    <col min="9571" max="9728" width="9" style="6"/>
    <col min="9729" max="9742" width="2.125" style="6" customWidth="1"/>
    <col min="9743" max="9743" width="1.125" style="6" customWidth="1"/>
    <col min="9744" max="9746" width="2.125" style="6" customWidth="1"/>
    <col min="9747" max="9747" width="3.125" style="6" customWidth="1"/>
    <col min="9748" max="9757" width="2.125" style="6" customWidth="1"/>
    <col min="9758" max="9758" width="15.125" style="6" customWidth="1"/>
    <col min="9759" max="9759" width="4.875" style="6" customWidth="1"/>
    <col min="9760" max="9760" width="6.875" style="6" customWidth="1"/>
    <col min="9761" max="9826" width="2.125" style="6" customWidth="1"/>
    <col min="9827" max="9984" width="9" style="6"/>
    <col min="9985" max="9998" width="2.125" style="6" customWidth="1"/>
    <col min="9999" max="9999" width="1.125" style="6" customWidth="1"/>
    <col min="10000" max="10002" width="2.125" style="6" customWidth="1"/>
    <col min="10003" max="10003" width="3.125" style="6" customWidth="1"/>
    <col min="10004" max="10013" width="2.125" style="6" customWidth="1"/>
    <col min="10014" max="10014" width="15.125" style="6" customWidth="1"/>
    <col min="10015" max="10015" width="4.875" style="6" customWidth="1"/>
    <col min="10016" max="10016" width="6.875" style="6" customWidth="1"/>
    <col min="10017" max="10082" width="2.125" style="6" customWidth="1"/>
    <col min="10083" max="10240" width="9" style="6"/>
    <col min="10241" max="10254" width="2.125" style="6" customWidth="1"/>
    <col min="10255" max="10255" width="1.125" style="6" customWidth="1"/>
    <col min="10256" max="10258" width="2.125" style="6" customWidth="1"/>
    <col min="10259" max="10259" width="3.125" style="6" customWidth="1"/>
    <col min="10260" max="10269" width="2.125" style="6" customWidth="1"/>
    <col min="10270" max="10270" width="15.125" style="6" customWidth="1"/>
    <col min="10271" max="10271" width="4.875" style="6" customWidth="1"/>
    <col min="10272" max="10272" width="6.875" style="6" customWidth="1"/>
    <col min="10273" max="10338" width="2.125" style="6" customWidth="1"/>
    <col min="10339" max="10496" width="9" style="6"/>
    <col min="10497" max="10510" width="2.125" style="6" customWidth="1"/>
    <col min="10511" max="10511" width="1.125" style="6" customWidth="1"/>
    <col min="10512" max="10514" width="2.125" style="6" customWidth="1"/>
    <col min="10515" max="10515" width="3.125" style="6" customWidth="1"/>
    <col min="10516" max="10525" width="2.125" style="6" customWidth="1"/>
    <col min="10526" max="10526" width="15.125" style="6" customWidth="1"/>
    <col min="10527" max="10527" width="4.875" style="6" customWidth="1"/>
    <col min="10528" max="10528" width="6.875" style="6" customWidth="1"/>
    <col min="10529" max="10594" width="2.125" style="6" customWidth="1"/>
    <col min="10595" max="10752" width="9" style="6"/>
    <col min="10753" max="10766" width="2.125" style="6" customWidth="1"/>
    <col min="10767" max="10767" width="1.125" style="6" customWidth="1"/>
    <col min="10768" max="10770" width="2.125" style="6" customWidth="1"/>
    <col min="10771" max="10771" width="3.125" style="6" customWidth="1"/>
    <col min="10772" max="10781" width="2.125" style="6" customWidth="1"/>
    <col min="10782" max="10782" width="15.125" style="6" customWidth="1"/>
    <col min="10783" max="10783" width="4.875" style="6" customWidth="1"/>
    <col min="10784" max="10784" width="6.875" style="6" customWidth="1"/>
    <col min="10785" max="10850" width="2.125" style="6" customWidth="1"/>
    <col min="10851" max="11008" width="9" style="6"/>
    <col min="11009" max="11022" width="2.125" style="6" customWidth="1"/>
    <col min="11023" max="11023" width="1.125" style="6" customWidth="1"/>
    <col min="11024" max="11026" width="2.125" style="6" customWidth="1"/>
    <col min="11027" max="11027" width="3.125" style="6" customWidth="1"/>
    <col min="11028" max="11037" width="2.125" style="6" customWidth="1"/>
    <col min="11038" max="11038" width="15.125" style="6" customWidth="1"/>
    <col min="11039" max="11039" width="4.875" style="6" customWidth="1"/>
    <col min="11040" max="11040" width="6.875" style="6" customWidth="1"/>
    <col min="11041" max="11106" width="2.125" style="6" customWidth="1"/>
    <col min="11107" max="11264" width="9" style="6"/>
    <col min="11265" max="11278" width="2.125" style="6" customWidth="1"/>
    <col min="11279" max="11279" width="1.125" style="6" customWidth="1"/>
    <col min="11280" max="11282" width="2.125" style="6" customWidth="1"/>
    <col min="11283" max="11283" width="3.125" style="6" customWidth="1"/>
    <col min="11284" max="11293" width="2.125" style="6" customWidth="1"/>
    <col min="11294" max="11294" width="15.125" style="6" customWidth="1"/>
    <col min="11295" max="11295" width="4.875" style="6" customWidth="1"/>
    <col min="11296" max="11296" width="6.875" style="6" customWidth="1"/>
    <col min="11297" max="11362" width="2.125" style="6" customWidth="1"/>
    <col min="11363" max="11520" width="9" style="6"/>
    <col min="11521" max="11534" width="2.125" style="6" customWidth="1"/>
    <col min="11535" max="11535" width="1.125" style="6" customWidth="1"/>
    <col min="11536" max="11538" width="2.125" style="6" customWidth="1"/>
    <col min="11539" max="11539" width="3.125" style="6" customWidth="1"/>
    <col min="11540" max="11549" width="2.125" style="6" customWidth="1"/>
    <col min="11550" max="11550" width="15.125" style="6" customWidth="1"/>
    <col min="11551" max="11551" width="4.875" style="6" customWidth="1"/>
    <col min="11552" max="11552" width="6.875" style="6" customWidth="1"/>
    <col min="11553" max="11618" width="2.125" style="6" customWidth="1"/>
    <col min="11619" max="11776" width="9" style="6"/>
    <col min="11777" max="11790" width="2.125" style="6" customWidth="1"/>
    <col min="11791" max="11791" width="1.125" style="6" customWidth="1"/>
    <col min="11792" max="11794" width="2.125" style="6" customWidth="1"/>
    <col min="11795" max="11795" width="3.125" style="6" customWidth="1"/>
    <col min="11796" max="11805" width="2.125" style="6" customWidth="1"/>
    <col min="11806" max="11806" width="15.125" style="6" customWidth="1"/>
    <col min="11807" max="11807" width="4.875" style="6" customWidth="1"/>
    <col min="11808" max="11808" width="6.875" style="6" customWidth="1"/>
    <col min="11809" max="11874" width="2.125" style="6" customWidth="1"/>
    <col min="11875" max="12032" width="9" style="6"/>
    <col min="12033" max="12046" width="2.125" style="6" customWidth="1"/>
    <col min="12047" max="12047" width="1.125" style="6" customWidth="1"/>
    <col min="12048" max="12050" width="2.125" style="6" customWidth="1"/>
    <col min="12051" max="12051" width="3.125" style="6" customWidth="1"/>
    <col min="12052" max="12061" width="2.125" style="6" customWidth="1"/>
    <col min="12062" max="12062" width="15.125" style="6" customWidth="1"/>
    <col min="12063" max="12063" width="4.875" style="6" customWidth="1"/>
    <col min="12064" max="12064" width="6.875" style="6" customWidth="1"/>
    <col min="12065" max="12130" width="2.125" style="6" customWidth="1"/>
    <col min="12131" max="12288" width="9" style="6"/>
    <col min="12289" max="12302" width="2.125" style="6" customWidth="1"/>
    <col min="12303" max="12303" width="1.125" style="6" customWidth="1"/>
    <col min="12304" max="12306" width="2.125" style="6" customWidth="1"/>
    <col min="12307" max="12307" width="3.125" style="6" customWidth="1"/>
    <col min="12308" max="12317" width="2.125" style="6" customWidth="1"/>
    <col min="12318" max="12318" width="15.125" style="6" customWidth="1"/>
    <col min="12319" max="12319" width="4.875" style="6" customWidth="1"/>
    <col min="12320" max="12320" width="6.875" style="6" customWidth="1"/>
    <col min="12321" max="12386" width="2.125" style="6" customWidth="1"/>
    <col min="12387" max="12544" width="9" style="6"/>
    <col min="12545" max="12558" width="2.125" style="6" customWidth="1"/>
    <col min="12559" max="12559" width="1.125" style="6" customWidth="1"/>
    <col min="12560" max="12562" width="2.125" style="6" customWidth="1"/>
    <col min="12563" max="12563" width="3.125" style="6" customWidth="1"/>
    <col min="12564" max="12573" width="2.125" style="6" customWidth="1"/>
    <col min="12574" max="12574" width="15.125" style="6" customWidth="1"/>
    <col min="12575" max="12575" width="4.875" style="6" customWidth="1"/>
    <col min="12576" max="12576" width="6.875" style="6" customWidth="1"/>
    <col min="12577" max="12642" width="2.125" style="6" customWidth="1"/>
    <col min="12643" max="12800" width="9" style="6"/>
    <col min="12801" max="12814" width="2.125" style="6" customWidth="1"/>
    <col min="12815" max="12815" width="1.125" style="6" customWidth="1"/>
    <col min="12816" max="12818" width="2.125" style="6" customWidth="1"/>
    <col min="12819" max="12819" width="3.125" style="6" customWidth="1"/>
    <col min="12820" max="12829" width="2.125" style="6" customWidth="1"/>
    <col min="12830" max="12830" width="15.125" style="6" customWidth="1"/>
    <col min="12831" max="12831" width="4.875" style="6" customWidth="1"/>
    <col min="12832" max="12832" width="6.875" style="6" customWidth="1"/>
    <col min="12833" max="12898" width="2.125" style="6" customWidth="1"/>
    <col min="12899" max="13056" width="9" style="6"/>
    <col min="13057" max="13070" width="2.125" style="6" customWidth="1"/>
    <col min="13071" max="13071" width="1.125" style="6" customWidth="1"/>
    <col min="13072" max="13074" width="2.125" style="6" customWidth="1"/>
    <col min="13075" max="13075" width="3.125" style="6" customWidth="1"/>
    <col min="13076" max="13085" width="2.125" style="6" customWidth="1"/>
    <col min="13086" max="13086" width="15.125" style="6" customWidth="1"/>
    <col min="13087" max="13087" width="4.875" style="6" customWidth="1"/>
    <col min="13088" max="13088" width="6.875" style="6" customWidth="1"/>
    <col min="13089" max="13154" width="2.125" style="6" customWidth="1"/>
    <col min="13155" max="13312" width="9" style="6"/>
    <col min="13313" max="13326" width="2.125" style="6" customWidth="1"/>
    <col min="13327" max="13327" width="1.125" style="6" customWidth="1"/>
    <col min="13328" max="13330" width="2.125" style="6" customWidth="1"/>
    <col min="13331" max="13331" width="3.125" style="6" customWidth="1"/>
    <col min="13332" max="13341" width="2.125" style="6" customWidth="1"/>
    <col min="13342" max="13342" width="15.125" style="6" customWidth="1"/>
    <col min="13343" max="13343" width="4.875" style="6" customWidth="1"/>
    <col min="13344" max="13344" width="6.875" style="6" customWidth="1"/>
    <col min="13345" max="13410" width="2.125" style="6" customWidth="1"/>
    <col min="13411" max="13568" width="9" style="6"/>
    <col min="13569" max="13582" width="2.125" style="6" customWidth="1"/>
    <col min="13583" max="13583" width="1.125" style="6" customWidth="1"/>
    <col min="13584" max="13586" width="2.125" style="6" customWidth="1"/>
    <col min="13587" max="13587" width="3.125" style="6" customWidth="1"/>
    <col min="13588" max="13597" width="2.125" style="6" customWidth="1"/>
    <col min="13598" max="13598" width="15.125" style="6" customWidth="1"/>
    <col min="13599" max="13599" width="4.875" style="6" customWidth="1"/>
    <col min="13600" max="13600" width="6.875" style="6" customWidth="1"/>
    <col min="13601" max="13666" width="2.125" style="6" customWidth="1"/>
    <col min="13667" max="13824" width="9" style="6"/>
    <col min="13825" max="13838" width="2.125" style="6" customWidth="1"/>
    <col min="13839" max="13839" width="1.125" style="6" customWidth="1"/>
    <col min="13840" max="13842" width="2.125" style="6" customWidth="1"/>
    <col min="13843" max="13843" width="3.125" style="6" customWidth="1"/>
    <col min="13844" max="13853" width="2.125" style="6" customWidth="1"/>
    <col min="13854" max="13854" width="15.125" style="6" customWidth="1"/>
    <col min="13855" max="13855" width="4.875" style="6" customWidth="1"/>
    <col min="13856" max="13856" width="6.875" style="6" customWidth="1"/>
    <col min="13857" max="13922" width="2.125" style="6" customWidth="1"/>
    <col min="13923" max="14080" width="9" style="6"/>
    <col min="14081" max="14094" width="2.125" style="6" customWidth="1"/>
    <col min="14095" max="14095" width="1.125" style="6" customWidth="1"/>
    <col min="14096" max="14098" width="2.125" style="6" customWidth="1"/>
    <col min="14099" max="14099" width="3.125" style="6" customWidth="1"/>
    <col min="14100" max="14109" width="2.125" style="6" customWidth="1"/>
    <col min="14110" max="14110" width="15.125" style="6" customWidth="1"/>
    <col min="14111" max="14111" width="4.875" style="6" customWidth="1"/>
    <col min="14112" max="14112" width="6.875" style="6" customWidth="1"/>
    <col min="14113" max="14178" width="2.125" style="6" customWidth="1"/>
    <col min="14179" max="14336" width="9" style="6"/>
    <col min="14337" max="14350" width="2.125" style="6" customWidth="1"/>
    <col min="14351" max="14351" width="1.125" style="6" customWidth="1"/>
    <col min="14352" max="14354" width="2.125" style="6" customWidth="1"/>
    <col min="14355" max="14355" width="3.125" style="6" customWidth="1"/>
    <col min="14356" max="14365" width="2.125" style="6" customWidth="1"/>
    <col min="14366" max="14366" width="15.125" style="6" customWidth="1"/>
    <col min="14367" max="14367" width="4.875" style="6" customWidth="1"/>
    <col min="14368" max="14368" width="6.875" style="6" customWidth="1"/>
    <col min="14369" max="14434" width="2.125" style="6" customWidth="1"/>
    <col min="14435" max="14592" width="9" style="6"/>
    <col min="14593" max="14606" width="2.125" style="6" customWidth="1"/>
    <col min="14607" max="14607" width="1.125" style="6" customWidth="1"/>
    <col min="14608" max="14610" width="2.125" style="6" customWidth="1"/>
    <col min="14611" max="14611" width="3.125" style="6" customWidth="1"/>
    <col min="14612" max="14621" width="2.125" style="6" customWidth="1"/>
    <col min="14622" max="14622" width="15.125" style="6" customWidth="1"/>
    <col min="14623" max="14623" width="4.875" style="6" customWidth="1"/>
    <col min="14624" max="14624" width="6.875" style="6" customWidth="1"/>
    <col min="14625" max="14690" width="2.125" style="6" customWidth="1"/>
    <col min="14691" max="14848" width="9" style="6"/>
    <col min="14849" max="14862" width="2.125" style="6" customWidth="1"/>
    <col min="14863" max="14863" width="1.125" style="6" customWidth="1"/>
    <col min="14864" max="14866" width="2.125" style="6" customWidth="1"/>
    <col min="14867" max="14867" width="3.125" style="6" customWidth="1"/>
    <col min="14868" max="14877" width="2.125" style="6" customWidth="1"/>
    <col min="14878" max="14878" width="15.125" style="6" customWidth="1"/>
    <col min="14879" max="14879" width="4.875" style="6" customWidth="1"/>
    <col min="14880" max="14880" width="6.875" style="6" customWidth="1"/>
    <col min="14881" max="14946" width="2.125" style="6" customWidth="1"/>
    <col min="14947" max="15104" width="9" style="6"/>
    <col min="15105" max="15118" width="2.125" style="6" customWidth="1"/>
    <col min="15119" max="15119" width="1.125" style="6" customWidth="1"/>
    <col min="15120" max="15122" width="2.125" style="6" customWidth="1"/>
    <col min="15123" max="15123" width="3.125" style="6" customWidth="1"/>
    <col min="15124" max="15133" width="2.125" style="6" customWidth="1"/>
    <col min="15134" max="15134" width="15.125" style="6" customWidth="1"/>
    <col min="15135" max="15135" width="4.875" style="6" customWidth="1"/>
    <col min="15136" max="15136" width="6.875" style="6" customWidth="1"/>
    <col min="15137" max="15202" width="2.125" style="6" customWidth="1"/>
    <col min="15203" max="15360" width="9" style="6"/>
    <col min="15361" max="15374" width="2.125" style="6" customWidth="1"/>
    <col min="15375" max="15375" width="1.125" style="6" customWidth="1"/>
    <col min="15376" max="15378" width="2.125" style="6" customWidth="1"/>
    <col min="15379" max="15379" width="3.125" style="6" customWidth="1"/>
    <col min="15380" max="15389" width="2.125" style="6" customWidth="1"/>
    <col min="15390" max="15390" width="15.125" style="6" customWidth="1"/>
    <col min="15391" max="15391" width="4.875" style="6" customWidth="1"/>
    <col min="15392" max="15392" width="6.875" style="6" customWidth="1"/>
    <col min="15393" max="15458" width="2.125" style="6" customWidth="1"/>
    <col min="15459" max="15616" width="9" style="6"/>
    <col min="15617" max="15630" width="2.125" style="6" customWidth="1"/>
    <col min="15631" max="15631" width="1.125" style="6" customWidth="1"/>
    <col min="15632" max="15634" width="2.125" style="6" customWidth="1"/>
    <col min="15635" max="15635" width="3.125" style="6" customWidth="1"/>
    <col min="15636" max="15645" width="2.125" style="6" customWidth="1"/>
    <col min="15646" max="15646" width="15.125" style="6" customWidth="1"/>
    <col min="15647" max="15647" width="4.875" style="6" customWidth="1"/>
    <col min="15648" max="15648" width="6.875" style="6" customWidth="1"/>
    <col min="15649" max="15714" width="2.125" style="6" customWidth="1"/>
    <col min="15715" max="15872" width="9" style="6"/>
    <col min="15873" max="15886" width="2.125" style="6" customWidth="1"/>
    <col min="15887" max="15887" width="1.125" style="6" customWidth="1"/>
    <col min="15888" max="15890" width="2.125" style="6" customWidth="1"/>
    <col min="15891" max="15891" width="3.125" style="6" customWidth="1"/>
    <col min="15892" max="15901" width="2.125" style="6" customWidth="1"/>
    <col min="15902" max="15902" width="15.125" style="6" customWidth="1"/>
    <col min="15903" max="15903" width="4.875" style="6" customWidth="1"/>
    <col min="15904" max="15904" width="6.875" style="6" customWidth="1"/>
    <col min="15905" max="15970" width="2.125" style="6" customWidth="1"/>
    <col min="15971" max="16128" width="9" style="6"/>
    <col min="16129" max="16142" width="2.125" style="6" customWidth="1"/>
    <col min="16143" max="16143" width="1.125" style="6" customWidth="1"/>
    <col min="16144" max="16146" width="2.125" style="6" customWidth="1"/>
    <col min="16147" max="16147" width="3.125" style="6" customWidth="1"/>
    <col min="16148" max="16157" width="2.125" style="6" customWidth="1"/>
    <col min="16158" max="16158" width="15.125" style="6" customWidth="1"/>
    <col min="16159" max="16159" width="4.875" style="6" customWidth="1"/>
    <col min="16160" max="16160" width="6.875" style="6" customWidth="1"/>
    <col min="16161" max="16226" width="2.125" style="6" customWidth="1"/>
    <col min="16227" max="16384" width="9" style="6"/>
  </cols>
  <sheetData>
    <row r="1" spans="1:30">
      <c r="A1" s="101" t="s">
        <v>96</v>
      </c>
      <c r="B1" s="102"/>
      <c r="C1" s="102"/>
      <c r="D1" s="102"/>
      <c r="E1" s="102"/>
      <c r="F1" s="103" t="s">
        <v>107</v>
      </c>
      <c r="G1" s="102"/>
      <c r="H1" s="102"/>
      <c r="I1" s="102"/>
      <c r="J1" s="102"/>
      <c r="K1" s="102"/>
      <c r="L1" s="102"/>
      <c r="M1" s="102"/>
      <c r="N1" s="102"/>
      <c r="O1" s="104"/>
      <c r="P1" s="3" t="s">
        <v>42</v>
      </c>
      <c r="Q1" s="4"/>
      <c r="R1" s="4"/>
      <c r="S1" s="4"/>
      <c r="T1" s="4"/>
      <c r="U1" s="4"/>
      <c r="V1" s="4"/>
      <c r="W1" s="4"/>
      <c r="X1" s="4"/>
      <c r="Y1" s="4"/>
      <c r="Z1" s="4"/>
      <c r="AA1" s="5"/>
    </row>
    <row r="2" spans="1:30">
      <c r="A2" s="105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7" t="s">
        <v>6</v>
      </c>
      <c r="M2" s="106"/>
      <c r="N2" s="106"/>
      <c r="O2" s="108"/>
      <c r="P2" s="7"/>
      <c r="Q2" s="8" t="s">
        <v>25</v>
      </c>
      <c r="R2" s="8"/>
      <c r="S2" s="8"/>
      <c r="T2" s="8"/>
      <c r="U2" s="8"/>
      <c r="V2" s="8"/>
      <c r="W2" s="8"/>
      <c r="X2" s="8"/>
      <c r="Y2" s="8"/>
      <c r="Z2" s="8"/>
      <c r="AA2" s="10"/>
    </row>
    <row r="3" spans="1:30">
      <c r="A3" s="105"/>
      <c r="B3" s="107" t="s">
        <v>85</v>
      </c>
      <c r="C3" s="106"/>
      <c r="D3" s="106"/>
      <c r="E3" s="106"/>
      <c r="F3" s="106"/>
      <c r="G3" s="106"/>
      <c r="H3" s="106"/>
      <c r="I3" s="106"/>
      <c r="J3" s="106"/>
      <c r="K3" s="106"/>
      <c r="L3" s="107" t="s">
        <v>86</v>
      </c>
      <c r="M3" s="107"/>
      <c r="N3" s="106"/>
      <c r="O3" s="108"/>
      <c r="P3" s="7"/>
      <c r="Q3" s="9" t="s">
        <v>85</v>
      </c>
      <c r="R3" s="8"/>
      <c r="S3" s="8"/>
      <c r="T3" s="8"/>
      <c r="U3" s="8"/>
      <c r="V3" s="8"/>
      <c r="W3" s="8"/>
      <c r="X3" s="8"/>
      <c r="Y3" s="8"/>
      <c r="Z3" s="8"/>
      <c r="AA3" s="11"/>
    </row>
    <row r="4" spans="1:30">
      <c r="A4" s="105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8"/>
      <c r="P4" s="7"/>
      <c r="Q4" s="8"/>
      <c r="R4" s="8"/>
      <c r="S4" s="8"/>
      <c r="T4" s="8"/>
      <c r="U4" s="8"/>
      <c r="V4" s="8"/>
      <c r="W4" s="8"/>
      <c r="X4" s="8"/>
      <c r="Y4" s="8"/>
      <c r="Z4" s="8"/>
      <c r="AA4" s="11"/>
    </row>
    <row r="5" spans="1:30">
      <c r="A5" s="105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8"/>
      <c r="P5" s="7"/>
      <c r="Q5" s="8"/>
      <c r="R5" s="8"/>
      <c r="S5" s="8"/>
      <c r="T5" s="8"/>
      <c r="U5" s="8"/>
      <c r="V5" s="8"/>
      <c r="W5" s="8"/>
      <c r="X5" s="8"/>
      <c r="Y5" s="8"/>
      <c r="Z5" s="8"/>
      <c r="AA5" s="11"/>
    </row>
    <row r="6" spans="1:30">
      <c r="A6" s="105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7" t="s">
        <v>87</v>
      </c>
      <c r="N6" s="106"/>
      <c r="O6" s="108"/>
      <c r="P6" s="7"/>
      <c r="Q6" s="8"/>
      <c r="R6" s="8"/>
      <c r="S6" s="8"/>
      <c r="T6" s="8"/>
      <c r="U6" s="8"/>
      <c r="V6" s="8"/>
      <c r="W6" s="8"/>
      <c r="X6" s="8"/>
      <c r="Y6" s="8"/>
      <c r="Z6" s="9" t="s">
        <v>7</v>
      </c>
      <c r="AA6" s="11"/>
    </row>
    <row r="7" spans="1:30">
      <c r="A7" s="105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8"/>
      <c r="P7" s="7"/>
      <c r="Q7" s="8"/>
      <c r="R7" s="8"/>
      <c r="S7" s="8"/>
      <c r="T7" s="8"/>
      <c r="U7" s="8"/>
      <c r="V7" s="8"/>
      <c r="W7" s="8"/>
      <c r="X7" s="8"/>
      <c r="Y7" s="8"/>
      <c r="Z7" s="8"/>
      <c r="AA7" s="11"/>
    </row>
    <row r="8" spans="1:30">
      <c r="A8" s="109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1"/>
      <c r="P8" s="12"/>
      <c r="Q8" s="13"/>
      <c r="R8" s="13"/>
      <c r="S8" s="13"/>
      <c r="T8" s="13"/>
      <c r="U8" s="13"/>
      <c r="V8" s="13"/>
      <c r="W8" s="13"/>
      <c r="X8" s="13"/>
      <c r="Y8" s="13" t="s">
        <v>24</v>
      </c>
      <c r="Z8" s="13"/>
      <c r="AA8" s="14"/>
    </row>
    <row r="9" spans="1:30">
      <c r="A9" s="3" t="s">
        <v>78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5"/>
      <c r="P9" s="3" t="s">
        <v>88</v>
      </c>
      <c r="Q9" s="4"/>
      <c r="R9" s="4"/>
      <c r="S9" s="4"/>
      <c r="T9" s="4"/>
      <c r="U9" s="4"/>
      <c r="V9" s="4"/>
      <c r="W9" s="4"/>
      <c r="X9" s="4"/>
      <c r="Y9" s="4"/>
      <c r="Z9" s="4"/>
      <c r="AA9" s="5"/>
    </row>
    <row r="10" spans="1:30" ht="3" customHeight="1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11"/>
      <c r="P10" s="7"/>
      <c r="Q10" s="8"/>
      <c r="R10" s="8"/>
      <c r="S10" s="8"/>
      <c r="T10" s="8"/>
      <c r="U10" s="8"/>
      <c r="V10" s="8"/>
      <c r="W10" s="8"/>
      <c r="X10" s="8"/>
      <c r="Y10" s="8"/>
      <c r="Z10" s="8"/>
      <c r="AA10" s="11"/>
    </row>
    <row r="11" spans="1:30" ht="7.5" customHeight="1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N11" s="8"/>
      <c r="O11" s="11"/>
      <c r="P11" s="7"/>
      <c r="Q11" s="8"/>
      <c r="R11" s="8"/>
      <c r="S11" s="8"/>
      <c r="T11" s="8"/>
      <c r="U11" s="8"/>
      <c r="V11" s="8"/>
      <c r="W11" s="8"/>
      <c r="X11" s="9"/>
      <c r="Y11" s="8"/>
      <c r="Z11" s="8"/>
      <c r="AA11" s="11"/>
    </row>
    <row r="12" spans="1:30" ht="9.75" customHeight="1">
      <c r="A12" s="7"/>
      <c r="B12" s="8"/>
      <c r="C12" s="8"/>
      <c r="D12" s="8"/>
      <c r="E12" s="9" t="s">
        <v>85</v>
      </c>
      <c r="F12" s="8"/>
      <c r="G12" s="8"/>
      <c r="H12" s="8"/>
      <c r="I12" s="8"/>
      <c r="J12" s="8"/>
      <c r="K12" s="8"/>
      <c r="L12" s="8"/>
      <c r="M12" s="9"/>
      <c r="N12" s="8"/>
      <c r="O12" s="11"/>
      <c r="P12" s="7"/>
      <c r="Q12" s="8"/>
      <c r="R12" s="8"/>
      <c r="S12" s="8"/>
      <c r="T12" s="8"/>
      <c r="U12" s="8"/>
      <c r="V12" s="8"/>
      <c r="W12" s="8"/>
      <c r="X12" s="9" t="s">
        <v>89</v>
      </c>
      <c r="Y12" s="8"/>
      <c r="Z12" s="8"/>
      <c r="AA12" s="11"/>
    </row>
    <row r="13" spans="1:30">
      <c r="A13" s="15" t="s">
        <v>9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9"/>
      <c r="N13" s="8"/>
      <c r="O13" s="11"/>
      <c r="P13" s="7"/>
      <c r="Q13" s="8"/>
      <c r="R13" s="8"/>
      <c r="S13" s="8"/>
      <c r="T13" s="8"/>
      <c r="U13" s="8"/>
      <c r="V13" s="8"/>
      <c r="W13" s="8"/>
      <c r="X13" s="8"/>
      <c r="Y13" s="8"/>
      <c r="Z13" s="8"/>
      <c r="AA13" s="11"/>
    </row>
    <row r="14" spans="1:30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11"/>
      <c r="P14" s="7" t="s">
        <v>85</v>
      </c>
      <c r="Q14" s="8"/>
      <c r="R14" s="8"/>
      <c r="S14" s="8"/>
      <c r="T14" s="8"/>
      <c r="U14" s="8"/>
      <c r="V14" s="8"/>
      <c r="W14" s="8"/>
      <c r="X14" s="8"/>
      <c r="Y14" s="8"/>
      <c r="Z14" s="8"/>
      <c r="AA14" s="11"/>
    </row>
    <row r="15" spans="1:30">
      <c r="A15" s="7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11"/>
      <c r="P15" s="7"/>
      <c r="Q15" s="8"/>
      <c r="R15" s="8"/>
      <c r="S15" s="8"/>
      <c r="T15" s="8"/>
      <c r="U15" s="8"/>
      <c r="V15" s="8"/>
      <c r="W15" s="8"/>
      <c r="X15" s="8"/>
      <c r="Y15" s="8"/>
      <c r="Z15" s="8"/>
      <c r="AA15" s="11"/>
      <c r="AD15" s="6">
        <f>1000/950</f>
        <v>1.0526315789473684</v>
      </c>
    </row>
    <row r="16" spans="1:30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9" t="s">
        <v>6</v>
      </c>
      <c r="M16" s="8"/>
      <c r="N16" s="8"/>
      <c r="O16" s="11"/>
      <c r="P16" s="7"/>
      <c r="Q16" s="8"/>
      <c r="R16" s="8"/>
      <c r="S16" s="8"/>
      <c r="T16" s="8"/>
      <c r="U16" s="8"/>
      <c r="V16" s="8"/>
      <c r="W16" s="8"/>
      <c r="X16" s="8" t="s">
        <v>31</v>
      </c>
      <c r="Y16" s="8"/>
      <c r="Z16" s="8"/>
      <c r="AA16" s="11"/>
    </row>
    <row r="17" spans="1:32">
      <c r="A17" s="7"/>
      <c r="B17" s="8"/>
      <c r="C17" s="8"/>
      <c r="D17" s="8"/>
      <c r="E17" s="8"/>
      <c r="F17" s="8"/>
      <c r="G17" s="8"/>
      <c r="H17" s="8"/>
      <c r="I17" s="8"/>
      <c r="J17" s="8"/>
      <c r="K17" s="8"/>
      <c r="L17" s="8" t="s">
        <v>31</v>
      </c>
      <c r="M17" s="8"/>
      <c r="N17" s="8"/>
      <c r="O17" s="11"/>
      <c r="P17" s="7"/>
      <c r="Q17" s="8"/>
      <c r="R17" s="8"/>
      <c r="S17" s="8"/>
      <c r="T17" s="8"/>
      <c r="U17" s="8"/>
      <c r="V17" s="8"/>
      <c r="W17" s="9" t="s">
        <v>6</v>
      </c>
      <c r="X17" s="8"/>
      <c r="Y17" s="8"/>
      <c r="Z17" s="8"/>
      <c r="AA17" s="11"/>
      <c r="AD17" s="6">
        <f>1000/350</f>
        <v>2.8571428571428572</v>
      </c>
    </row>
    <row r="18" spans="1:32">
      <c r="A18" s="7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11"/>
      <c r="P18" s="12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4"/>
    </row>
    <row r="19" spans="1:32">
      <c r="A19" s="3" t="s">
        <v>10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16" t="s">
        <v>11</v>
      </c>
      <c r="R19" s="4"/>
      <c r="S19" s="4"/>
      <c r="T19" s="4"/>
      <c r="U19" s="4"/>
      <c r="V19" s="4"/>
      <c r="W19" s="4"/>
      <c r="X19" s="4"/>
      <c r="Y19" s="4"/>
      <c r="Z19" s="4"/>
      <c r="AA19" s="5"/>
      <c r="AB19" s="8"/>
    </row>
    <row r="20" spans="1:32">
      <c r="A20" s="17"/>
      <c r="B20" s="8"/>
      <c r="C20" s="8"/>
      <c r="D20" s="9" t="s">
        <v>12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11"/>
      <c r="AB20" s="8"/>
    </row>
    <row r="21" spans="1:32">
      <c r="A21" s="7"/>
      <c r="B21" s="8"/>
      <c r="C21" s="8"/>
      <c r="D21" s="8"/>
      <c r="E21" s="8"/>
      <c r="F21" s="8"/>
      <c r="G21" s="8"/>
      <c r="H21" s="8"/>
      <c r="I21" s="8"/>
      <c r="J21" s="18" t="s">
        <v>13</v>
      </c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9" t="s">
        <v>6</v>
      </c>
      <c r="X21" s="8"/>
      <c r="Y21" s="8"/>
      <c r="Z21" s="8"/>
      <c r="AA21" s="11"/>
      <c r="AB21" s="8"/>
    </row>
    <row r="22" spans="1:32">
      <c r="A22" s="7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9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11"/>
      <c r="AB22" s="8"/>
    </row>
    <row r="23" spans="1:32">
      <c r="A23" s="7"/>
      <c r="B23" s="8"/>
      <c r="C23" s="8"/>
      <c r="D23" s="8"/>
      <c r="E23" s="9" t="s">
        <v>8</v>
      </c>
      <c r="F23" s="8"/>
      <c r="G23" s="8"/>
      <c r="H23" s="8"/>
      <c r="I23" s="8"/>
      <c r="J23" s="8"/>
      <c r="K23" s="8"/>
      <c r="L23" s="9" t="s">
        <v>14</v>
      </c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11"/>
      <c r="AB23" s="8"/>
    </row>
    <row r="24" spans="1:32">
      <c r="A24" s="7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11"/>
      <c r="AB24" s="8"/>
    </row>
    <row r="25" spans="1:32">
      <c r="A25" s="7"/>
      <c r="B25" s="8"/>
      <c r="C25" s="9" t="s">
        <v>9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9"/>
      <c r="Y25" s="8"/>
      <c r="Z25" s="8"/>
      <c r="AA25" s="11"/>
      <c r="AB25" s="8"/>
    </row>
    <row r="26" spans="1:32">
      <c r="A26" s="7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19" t="s">
        <v>7</v>
      </c>
      <c r="Y26" s="8"/>
      <c r="Z26" s="8"/>
      <c r="AA26" s="11"/>
      <c r="AB26" s="8"/>
    </row>
    <row r="27" spans="1:32">
      <c r="A27" s="7"/>
      <c r="B27" s="8"/>
      <c r="C27" s="8"/>
      <c r="D27" s="8"/>
      <c r="E27" s="8"/>
      <c r="F27" s="8"/>
      <c r="G27" s="8"/>
      <c r="H27" s="8"/>
      <c r="I27" s="8"/>
      <c r="J27" s="8"/>
      <c r="K27" s="8"/>
      <c r="L27" s="9" t="s">
        <v>6</v>
      </c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11"/>
      <c r="AB27" s="8"/>
    </row>
    <row r="28" spans="1:32">
      <c r="A28" s="7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11"/>
    </row>
    <row r="29" spans="1:32">
      <c r="A29" s="7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11"/>
    </row>
    <row r="30" spans="1:32">
      <c r="A30" s="12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4"/>
    </row>
    <row r="31" spans="1:32">
      <c r="A31" s="3" t="s">
        <v>57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3" t="s">
        <v>43</v>
      </c>
      <c r="Q31" s="4"/>
      <c r="R31" s="4"/>
      <c r="S31" s="4"/>
      <c r="T31" s="4"/>
      <c r="U31" s="4"/>
      <c r="V31" s="4"/>
      <c r="W31" s="4"/>
      <c r="X31" s="4"/>
      <c r="Y31" s="4"/>
      <c r="Z31" s="4"/>
      <c r="AA31" s="5"/>
      <c r="AE31" s="60" t="s">
        <v>93</v>
      </c>
    </row>
    <row r="32" spans="1:32">
      <c r="A32" s="7"/>
      <c r="B32" s="8"/>
      <c r="C32" s="8"/>
      <c r="D32" s="8"/>
      <c r="E32" s="8"/>
      <c r="F32" s="8"/>
      <c r="G32" s="8"/>
      <c r="H32" s="8"/>
      <c r="I32" s="8"/>
      <c r="J32" s="8"/>
      <c r="K32" s="8"/>
      <c r="M32" s="9" t="s">
        <v>90</v>
      </c>
      <c r="N32" s="8"/>
      <c r="O32" s="8"/>
      <c r="P32" s="7"/>
      <c r="Q32" s="9" t="s">
        <v>23</v>
      </c>
      <c r="R32" s="8"/>
      <c r="S32" s="8"/>
      <c r="T32" s="8"/>
      <c r="U32" s="8"/>
      <c r="V32" s="8"/>
      <c r="W32" s="8"/>
      <c r="X32" s="8"/>
      <c r="Y32" s="8"/>
      <c r="Z32" s="8"/>
      <c r="AA32" s="10"/>
      <c r="AD32" s="6" t="s">
        <v>15</v>
      </c>
      <c r="AE32" s="6" t="s">
        <v>16</v>
      </c>
      <c r="AF32" s="6" t="s">
        <v>17</v>
      </c>
    </row>
    <row r="33" spans="1:36">
      <c r="A33" s="7"/>
      <c r="B33" s="9" t="s">
        <v>67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9" t="s">
        <v>28</v>
      </c>
      <c r="N33" s="8"/>
      <c r="O33" s="8"/>
      <c r="P33" s="7"/>
      <c r="Q33" s="9" t="s">
        <v>85</v>
      </c>
      <c r="R33" s="8"/>
      <c r="S33" s="8"/>
      <c r="T33" s="8"/>
      <c r="U33" s="8"/>
      <c r="V33" s="8"/>
      <c r="W33" s="8"/>
      <c r="X33" s="8"/>
      <c r="Y33" s="8"/>
      <c r="Z33" s="8"/>
      <c r="AA33" s="11"/>
      <c r="AE33" s="6" t="s">
        <v>18</v>
      </c>
      <c r="AF33" s="6" t="s">
        <v>19</v>
      </c>
    </row>
    <row r="34" spans="1:36" ht="14.25">
      <c r="A34" s="7"/>
      <c r="B34" s="94">
        <v>138.5</v>
      </c>
      <c r="C34" s="94"/>
      <c r="D34" s="18" t="s">
        <v>29</v>
      </c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7"/>
      <c r="Q34" s="8"/>
      <c r="R34" s="8"/>
      <c r="S34" s="8"/>
      <c r="T34" s="8"/>
      <c r="U34" s="8"/>
      <c r="V34" s="8"/>
      <c r="W34" s="8"/>
      <c r="X34" s="8"/>
      <c r="Y34" s="8"/>
      <c r="Z34" s="8"/>
      <c r="AA34" s="11"/>
      <c r="AD34" s="6" t="str">
        <f>A1</f>
        <v>Solid fuel CHP</v>
      </c>
      <c r="AE34" s="6">
        <v>0.85</v>
      </c>
      <c r="AF34" s="20">
        <v>0.35</v>
      </c>
      <c r="AJ34" s="6" t="s">
        <v>20</v>
      </c>
    </row>
    <row r="35" spans="1:36" ht="14.25">
      <c r="A35" s="7"/>
      <c r="B35" s="9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7"/>
      <c r="Q35" s="8"/>
      <c r="R35" s="8"/>
      <c r="S35" s="8"/>
      <c r="T35" s="8"/>
      <c r="U35" s="8"/>
      <c r="V35" s="8"/>
      <c r="W35" s="8"/>
      <c r="X35" s="8"/>
      <c r="Y35" s="8"/>
      <c r="Z35" s="8"/>
      <c r="AA35" s="11"/>
      <c r="AE35" s="6">
        <v>0.88</v>
      </c>
      <c r="AF35" s="20">
        <v>0.6</v>
      </c>
      <c r="AJ35" s="6" t="s">
        <v>21</v>
      </c>
    </row>
    <row r="36" spans="1:36" ht="14.25">
      <c r="A36" s="7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9" t="s">
        <v>91</v>
      </c>
      <c r="N36" s="8"/>
      <c r="O36" s="8"/>
      <c r="P36" s="7"/>
      <c r="Q36" s="8"/>
      <c r="R36" s="8"/>
      <c r="S36" s="8"/>
      <c r="T36" s="8"/>
      <c r="U36" s="8"/>
      <c r="V36" s="8"/>
      <c r="W36" s="8"/>
      <c r="X36" s="8"/>
      <c r="Y36" s="8"/>
      <c r="Z36" s="9" t="s">
        <v>7</v>
      </c>
      <c r="AA36" s="11"/>
      <c r="AD36" s="6" t="str">
        <f>A9</f>
        <v>Gas turbine</v>
      </c>
      <c r="AE36" s="6">
        <v>0.91</v>
      </c>
      <c r="AF36" s="20">
        <v>0.42</v>
      </c>
    </row>
    <row r="37" spans="1:36" ht="14.25">
      <c r="A37" s="7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7"/>
      <c r="Q37" s="8"/>
      <c r="R37" s="8"/>
      <c r="S37" s="8"/>
      <c r="T37" s="8"/>
      <c r="U37" s="8"/>
      <c r="V37" s="8"/>
      <c r="W37" s="8"/>
      <c r="X37" s="8"/>
      <c r="Y37" s="8"/>
      <c r="Z37" s="8"/>
      <c r="AA37" s="11"/>
      <c r="AD37" s="6" t="str">
        <f>P9</f>
        <v>Piston engine</v>
      </c>
      <c r="AE37" s="6">
        <v>0.91</v>
      </c>
      <c r="AF37" s="20">
        <v>1</v>
      </c>
    </row>
    <row r="38" spans="1:36" ht="14.25">
      <c r="A38" s="12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4"/>
      <c r="P38" s="12"/>
      <c r="Q38" s="13"/>
      <c r="R38" s="13"/>
      <c r="S38" s="13"/>
      <c r="T38" s="13"/>
      <c r="U38" s="13"/>
      <c r="V38" s="13"/>
      <c r="W38" s="13"/>
      <c r="X38" s="13"/>
      <c r="Y38" s="36" t="s">
        <v>22</v>
      </c>
      <c r="Z38" s="13"/>
      <c r="AA38" s="14"/>
      <c r="AD38" s="6" t="str">
        <f>A19</f>
        <v>Combined Cycle CHP</v>
      </c>
      <c r="AE38" s="6">
        <v>0.92</v>
      </c>
      <c r="AF38" s="20">
        <v>1.04</v>
      </c>
    </row>
    <row r="39" spans="1:36" ht="14.25">
      <c r="A39" s="3" t="s">
        <v>92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5"/>
      <c r="P39" s="3" t="s">
        <v>59</v>
      </c>
      <c r="Q39" s="4"/>
      <c r="R39" s="4"/>
      <c r="S39" s="4"/>
      <c r="T39" s="4"/>
      <c r="U39" s="4"/>
      <c r="V39" s="4"/>
      <c r="W39" s="4"/>
      <c r="X39" s="4"/>
      <c r="Y39" s="4"/>
      <c r="Z39" s="4"/>
      <c r="AA39" s="5"/>
      <c r="AD39" s="6" t="str">
        <f>P1</f>
        <v>Gas boiler</v>
      </c>
      <c r="AE39" s="6">
        <v>0.93</v>
      </c>
      <c r="AF39" s="20">
        <v>0</v>
      </c>
    </row>
    <row r="40" spans="1:36">
      <c r="A40" s="7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9" t="s">
        <v>6</v>
      </c>
      <c r="N40" s="8"/>
      <c r="O40" s="11"/>
      <c r="P40" s="7"/>
      <c r="Q40" s="8" t="s">
        <v>94</v>
      </c>
      <c r="R40" s="8"/>
      <c r="S40" s="8"/>
      <c r="T40" s="8"/>
      <c r="U40" s="8"/>
      <c r="V40" s="8"/>
      <c r="W40" s="8"/>
      <c r="X40" s="8"/>
      <c r="Y40" s="8"/>
      <c r="Z40" s="8"/>
      <c r="AA40" s="10"/>
    </row>
    <row r="41" spans="1:36">
      <c r="A41" s="7"/>
      <c r="B41" s="9" t="s">
        <v>74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9" t="s">
        <v>30</v>
      </c>
      <c r="N41" s="8"/>
      <c r="O41" s="11"/>
      <c r="P41" s="7"/>
      <c r="Q41" s="9" t="s">
        <v>85</v>
      </c>
      <c r="R41" s="8"/>
      <c r="S41" s="8"/>
      <c r="T41" s="8"/>
      <c r="U41" s="8"/>
      <c r="V41" s="8"/>
      <c r="W41" s="8"/>
      <c r="X41" s="8"/>
      <c r="Y41" s="8"/>
      <c r="Z41" s="8"/>
      <c r="AA41" s="11"/>
    </row>
    <row r="42" spans="1:36">
      <c r="A42" s="7"/>
      <c r="B42" s="94">
        <v>138.5</v>
      </c>
      <c r="C42" s="94"/>
      <c r="D42" s="18" t="s">
        <v>29</v>
      </c>
      <c r="E42" s="8"/>
      <c r="F42" s="8"/>
      <c r="G42" s="8"/>
      <c r="H42" s="8"/>
      <c r="I42" s="8"/>
      <c r="J42" s="8"/>
      <c r="K42" s="8"/>
      <c r="L42" s="8"/>
      <c r="M42" s="8"/>
      <c r="N42" s="8"/>
      <c r="O42" s="11"/>
      <c r="P42" s="7"/>
      <c r="Q42" s="8"/>
      <c r="R42" s="8"/>
      <c r="S42" s="8"/>
      <c r="T42" s="8"/>
      <c r="U42" s="8"/>
      <c r="V42" s="8"/>
      <c r="W42" s="8"/>
      <c r="X42" s="8"/>
      <c r="Y42" s="8"/>
      <c r="Z42" s="8"/>
      <c r="AA42" s="11"/>
    </row>
    <row r="43" spans="1:36">
      <c r="A43" s="7"/>
      <c r="B43" s="9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11"/>
      <c r="P43" s="7"/>
      <c r="Q43" s="8"/>
      <c r="R43" s="8"/>
      <c r="S43" s="8"/>
      <c r="T43" s="8"/>
      <c r="U43" s="8"/>
      <c r="V43" s="8"/>
      <c r="W43" s="8"/>
      <c r="X43" s="8"/>
      <c r="Y43" s="8"/>
      <c r="Z43" s="8"/>
      <c r="AA43" s="11"/>
    </row>
    <row r="44" spans="1:36">
      <c r="A44" s="7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9"/>
      <c r="N44" s="8"/>
      <c r="O44" s="11"/>
      <c r="P44" s="7"/>
      <c r="Q44" s="8"/>
      <c r="R44" s="8"/>
      <c r="S44" s="8"/>
      <c r="T44" s="8"/>
      <c r="U44" s="8"/>
      <c r="V44" s="8"/>
      <c r="W44" s="8"/>
      <c r="X44" s="8"/>
      <c r="Y44" s="8"/>
      <c r="Z44" s="9" t="s">
        <v>7</v>
      </c>
      <c r="AA44" s="11"/>
    </row>
    <row r="45" spans="1:36">
      <c r="A45" s="7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11"/>
      <c r="P45" s="7"/>
      <c r="Q45" s="8"/>
      <c r="R45" s="8"/>
      <c r="S45" s="8"/>
      <c r="T45" s="8"/>
      <c r="U45" s="8"/>
      <c r="V45" s="8"/>
      <c r="W45" s="8"/>
      <c r="X45" s="8"/>
      <c r="Y45" s="8"/>
      <c r="Z45" s="8"/>
      <c r="AA45" s="11"/>
    </row>
    <row r="46" spans="1:36">
      <c r="A46" s="12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4"/>
      <c r="P46" s="12"/>
      <c r="Q46" s="13"/>
      <c r="R46" s="13"/>
      <c r="S46" s="13"/>
      <c r="T46" s="13"/>
      <c r="U46" s="13"/>
      <c r="V46" s="13"/>
      <c r="W46" s="13"/>
      <c r="X46" s="13"/>
      <c r="Y46" s="13" t="s">
        <v>95</v>
      </c>
      <c r="Z46" s="13"/>
      <c r="AA46" s="14"/>
    </row>
  </sheetData>
  <mergeCells count="2">
    <mergeCell ref="B34:C34"/>
    <mergeCell ref="B42:C42"/>
  </mergeCells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tabColor theme="1" tint="0.39997558519241921"/>
  </sheetPr>
  <dimension ref="A1:J28"/>
  <sheetViews>
    <sheetView showGridLines="0" tabSelected="1" topLeftCell="A3" workbookViewId="0">
      <selection activeCell="P26" sqref="P26"/>
    </sheetView>
  </sheetViews>
  <sheetFormatPr defaultRowHeight="14.25"/>
  <cols>
    <col min="2" max="2" width="15.625" customWidth="1"/>
    <col min="3" max="3" width="10.125" customWidth="1"/>
    <col min="4" max="4" width="7.625" customWidth="1"/>
    <col min="6" max="6" width="6.625" customWidth="1"/>
  </cols>
  <sheetData>
    <row r="1" spans="1:6">
      <c r="A1" t="s">
        <v>26</v>
      </c>
    </row>
    <row r="3" spans="1:6" ht="19.5" customHeight="1">
      <c r="B3" s="22" t="s">
        <v>97</v>
      </c>
      <c r="C3" s="95" t="s">
        <v>98</v>
      </c>
      <c r="D3" s="96"/>
      <c r="E3" s="95" t="s">
        <v>108</v>
      </c>
      <c r="F3" s="96"/>
    </row>
    <row r="4" spans="1:6" ht="6" customHeight="1">
      <c r="B4" s="39"/>
      <c r="C4" s="23"/>
      <c r="D4" s="24"/>
      <c r="E4" s="23"/>
      <c r="F4" s="24"/>
    </row>
    <row r="5" spans="1:6" ht="13.5" customHeight="1">
      <c r="B5" s="39" t="s">
        <v>99</v>
      </c>
      <c r="C5" s="25">
        <v>17719</v>
      </c>
      <c r="D5" s="40">
        <f>+C5/$C$12</f>
        <v>0.10868285142976311</v>
      </c>
      <c r="E5" s="25">
        <v>23317</v>
      </c>
      <c r="F5" s="26">
        <f>+E5/$E$12</f>
        <v>3.3828199693301822E-2</v>
      </c>
    </row>
    <row r="6" spans="1:6">
      <c r="B6" s="39" t="s">
        <v>100</v>
      </c>
      <c r="C6" s="25">
        <v>12519</v>
      </c>
      <c r="D6" s="40">
        <f t="shared" ref="D6:D12" si="0">+C6/$C$12</f>
        <v>7.6787663922862709E-2</v>
      </c>
      <c r="E6" s="25">
        <v>52845</v>
      </c>
      <c r="F6" s="26">
        <f t="shared" ref="F6:F12" si="1">+E6/$E$12</f>
        <v>7.6667290508750471E-2</v>
      </c>
    </row>
    <row r="7" spans="1:6">
      <c r="B7" s="39" t="s">
        <v>101</v>
      </c>
      <c r="C7" s="25">
        <v>8275</v>
      </c>
      <c r="D7" s="40">
        <f t="shared" si="0"/>
        <v>5.0756283965307847E-2</v>
      </c>
      <c r="E7" s="25">
        <v>539123</v>
      </c>
      <c r="F7" s="26">
        <f t="shared" si="1"/>
        <v>0.78215724592580338</v>
      </c>
    </row>
    <row r="8" spans="1:6">
      <c r="B8" s="39" t="s">
        <v>102</v>
      </c>
      <c r="C8" s="25">
        <v>16762</v>
      </c>
      <c r="D8" s="40">
        <f t="shared" si="0"/>
        <v>0.1028129101905124</v>
      </c>
      <c r="E8" s="25">
        <v>11794</v>
      </c>
      <c r="F8" s="26">
        <f t="shared" si="1"/>
        <v>1.7110682642827193E-2</v>
      </c>
    </row>
    <row r="9" spans="1:6">
      <c r="B9" s="39" t="s">
        <v>103</v>
      </c>
      <c r="C9" s="25">
        <v>9382</v>
      </c>
      <c r="D9" s="40">
        <f t="shared" si="0"/>
        <v>5.7546278690334532E-2</v>
      </c>
      <c r="E9" s="25">
        <v>51872</v>
      </c>
      <c r="F9" s="26">
        <f t="shared" si="1"/>
        <v>7.5255666444694946E-2</v>
      </c>
    </row>
    <row r="10" spans="1:6">
      <c r="B10" s="39" t="s">
        <v>105</v>
      </c>
      <c r="C10" s="25">
        <v>98093</v>
      </c>
      <c r="D10" s="40">
        <f t="shared" si="0"/>
        <v>0.60167204386815021</v>
      </c>
      <c r="E10" s="25">
        <v>5792</v>
      </c>
      <c r="F10" s="26">
        <f t="shared" si="1"/>
        <v>8.4030077893212738E-3</v>
      </c>
    </row>
    <row r="11" spans="1:6">
      <c r="B11" s="39" t="s">
        <v>104</v>
      </c>
      <c r="C11" s="25">
        <v>284</v>
      </c>
      <c r="D11" s="40">
        <f t="shared" si="0"/>
        <v>1.7419679330691758E-3</v>
      </c>
      <c r="E11" s="25">
        <v>4534</v>
      </c>
      <c r="F11" s="26">
        <f t="shared" si="1"/>
        <v>6.5779069953008735E-3</v>
      </c>
    </row>
    <row r="12" spans="1:6">
      <c r="B12" s="41" t="s">
        <v>16</v>
      </c>
      <c r="C12" s="27">
        <f>SUM(C5:C11)</f>
        <v>163034</v>
      </c>
      <c r="D12" s="42">
        <f t="shared" si="0"/>
        <v>1</v>
      </c>
      <c r="E12" s="27">
        <f>SUM(E5:E11)</f>
        <v>689277</v>
      </c>
      <c r="F12" s="28">
        <f t="shared" si="1"/>
        <v>1</v>
      </c>
    </row>
    <row r="13" spans="1:6">
      <c r="B13" s="21"/>
      <c r="C13" s="21"/>
      <c r="D13" s="21"/>
    </row>
    <row r="14" spans="1:6">
      <c r="B14" s="21"/>
      <c r="C14" s="21"/>
      <c r="D14" s="21"/>
    </row>
    <row r="15" spans="1:6">
      <c r="B15" s="21"/>
      <c r="C15" s="21"/>
      <c r="D15" s="21"/>
    </row>
    <row r="16" spans="1:6">
      <c r="B16" s="21"/>
      <c r="C16" s="21" t="s">
        <v>27</v>
      </c>
      <c r="D16" s="21"/>
    </row>
    <row r="17" spans="2:10">
      <c r="B17" s="21"/>
      <c r="C17" s="21"/>
      <c r="D17" s="21"/>
      <c r="E17" s="29"/>
      <c r="F17" s="29"/>
    </row>
    <row r="18" spans="2:10" ht="21.75" customHeight="1">
      <c r="B18" s="43" t="s">
        <v>97</v>
      </c>
      <c r="C18" s="97" t="s">
        <v>106</v>
      </c>
      <c r="D18" s="98"/>
      <c r="E18" s="99"/>
      <c r="F18" s="100"/>
    </row>
    <row r="19" spans="2:10" ht="9.75" customHeight="1">
      <c r="B19" s="44"/>
      <c r="C19" s="45"/>
      <c r="D19" s="46"/>
      <c r="E19" s="30"/>
      <c r="F19" s="31"/>
    </row>
    <row r="20" spans="2:10">
      <c r="B20" s="44" t="str">
        <f>+B5</f>
        <v>Africa</v>
      </c>
      <c r="C20" s="47">
        <v>14613</v>
      </c>
      <c r="D20" s="48">
        <f>+C20/$C$27</f>
        <v>7.8757599275643519E-2</v>
      </c>
      <c r="E20" s="32"/>
      <c r="F20" s="33"/>
      <c r="I20">
        <f>40+70</f>
        <v>110</v>
      </c>
      <c r="J20">
        <f>40/I21</f>
        <v>0.34909090909090906</v>
      </c>
    </row>
    <row r="21" spans="2:10">
      <c r="B21" s="44" t="str">
        <f t="shared" ref="B21:B27" si="2">+B6</f>
        <v>Europe</v>
      </c>
      <c r="C21" s="47">
        <v>50095</v>
      </c>
      <c r="D21" s="48">
        <f t="shared" ref="D21:D27" si="3">+C21/$C$27</f>
        <v>0.26998986763247529</v>
      </c>
      <c r="E21" s="32"/>
      <c r="F21" s="33"/>
      <c r="I21">
        <f>+I20/0.96</f>
        <v>114.58333333333334</v>
      </c>
    </row>
    <row r="22" spans="2:10">
      <c r="B22" s="44" t="str">
        <f t="shared" si="2"/>
        <v>North America</v>
      </c>
      <c r="C22" s="47">
        <v>9688</v>
      </c>
      <c r="D22" s="48">
        <f t="shared" si="3"/>
        <v>5.221403009528737E-2</v>
      </c>
      <c r="E22" s="32"/>
      <c r="F22" s="33"/>
      <c r="I22">
        <f>40*5000</f>
        <v>200000</v>
      </c>
    </row>
    <row r="23" spans="2:10">
      <c r="B23" s="44" t="str">
        <f t="shared" si="2"/>
        <v>South America</v>
      </c>
      <c r="C23" s="47">
        <v>6851</v>
      </c>
      <c r="D23" s="48">
        <f t="shared" si="3"/>
        <v>3.6923856335963436E-2</v>
      </c>
      <c r="E23" s="32"/>
      <c r="F23" s="33"/>
    </row>
    <row r="24" spans="2:10">
      <c r="B24" s="44" t="str">
        <f t="shared" si="2"/>
        <v>Asia</v>
      </c>
      <c r="C24" s="47">
        <v>27322</v>
      </c>
      <c r="D24" s="48">
        <f t="shared" si="3"/>
        <v>0.1472534816539473</v>
      </c>
      <c r="E24" s="32"/>
      <c r="F24" s="33"/>
    </row>
    <row r="25" spans="2:10">
      <c r="B25" s="44" t="str">
        <f t="shared" si="2"/>
        <v>Near-East</v>
      </c>
      <c r="C25" s="47">
        <v>75668</v>
      </c>
      <c r="D25" s="48">
        <f t="shared" si="3"/>
        <v>0.40781701375414997</v>
      </c>
      <c r="E25" s="32"/>
      <c r="F25" s="33"/>
    </row>
    <row r="26" spans="2:10">
      <c r="B26" s="44" t="str">
        <f t="shared" si="2"/>
        <v>Oceania</v>
      </c>
      <c r="C26" s="47">
        <v>1307</v>
      </c>
      <c r="D26" s="48">
        <f t="shared" si="3"/>
        <v>7.0441512525330919E-3</v>
      </c>
      <c r="E26" s="32"/>
      <c r="F26" s="33"/>
    </row>
    <row r="27" spans="2:10" ht="21" customHeight="1">
      <c r="B27" s="44" t="str">
        <f t="shared" si="2"/>
        <v>Total</v>
      </c>
      <c r="C27" s="49">
        <f>SUM(C20:C26)</f>
        <v>185544</v>
      </c>
      <c r="D27" s="50">
        <f t="shared" si="3"/>
        <v>1</v>
      </c>
      <c r="E27" s="34"/>
      <c r="F27" s="35"/>
    </row>
    <row r="28" spans="2:10">
      <c r="E28" s="29"/>
      <c r="F28" s="29"/>
    </row>
  </sheetData>
  <mergeCells count="4">
    <mergeCell ref="C3:D3"/>
    <mergeCell ref="E3:F3"/>
    <mergeCell ref="C18:D18"/>
    <mergeCell ref="E18:F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Emissions</vt:lpstr>
      <vt:lpstr>Plants </vt:lpstr>
      <vt:lpstr>Fuel World Statistics</vt:lpstr>
      <vt:lpstr>Emissions!Print_Area</vt:lpstr>
      <vt:lpstr>Emissions!Print_Titles</vt:lpstr>
    </vt:vector>
  </TitlesOfParts>
  <Company>Finpro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nuorkivi_a</dc:creator>
  <cp:lastModifiedBy>Nuorkivi</cp:lastModifiedBy>
  <cp:lastPrinted>2012-04-14T20:19:56Z</cp:lastPrinted>
  <dcterms:created xsi:type="dcterms:W3CDTF">2008-09-12T05:31:11Z</dcterms:created>
  <dcterms:modified xsi:type="dcterms:W3CDTF">2013-02-08T19:57:08Z</dcterms:modified>
</cp:coreProperties>
</file>